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SSI Schaefer\wll\Reisen\"/>
    </mc:Choice>
  </mc:AlternateContent>
  <xr:revisionPtr revIDLastSave="0" documentId="13_ncr:1_{B5338ACF-87A5-457E-BE73-E68665EE4336}" xr6:coauthVersionLast="47" xr6:coauthVersionMax="47" xr10:uidLastSave="{00000000-0000-0000-0000-000000000000}"/>
  <bookViews>
    <workbookView xWindow="-108" yWindow="-108" windowWidth="23256" windowHeight="12576" xr2:uid="{B7CD2540-8187-44D0-B779-BDF4A766981E}"/>
  </bookViews>
  <sheets>
    <sheet name="2023 SardinienKorsika" sheetId="2" r:id="rId1"/>
    <sheet name="Tabelle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7" i="2" l="1"/>
  <c r="AB25" i="2"/>
  <c r="AD26" i="2"/>
  <c r="AD27" i="2"/>
  <c r="AD24" i="2"/>
  <c r="AD25" i="2"/>
  <c r="AC24" i="2"/>
  <c r="AC26" i="2"/>
  <c r="AC27" i="2"/>
  <c r="AC25" i="2"/>
  <c r="AA25" i="2"/>
  <c r="AA26" i="2"/>
  <c r="AA27" i="2"/>
  <c r="AA24" i="2"/>
  <c r="S29" i="2"/>
  <c r="T29" i="2"/>
  <c r="R29" i="2"/>
  <c r="Q29" i="2"/>
  <c r="N29" i="2"/>
  <c r="L29" i="2"/>
  <c r="J29" i="2"/>
  <c r="F29" i="2"/>
  <c r="E29" i="2"/>
  <c r="C29" i="2"/>
  <c r="Y13" i="2"/>
  <c r="X13" i="2"/>
  <c r="Y12" i="2"/>
  <c r="X12" i="2"/>
  <c r="Y7" i="2"/>
  <c r="X7" i="2"/>
  <c r="W25" i="2" s="1"/>
  <c r="Z25" i="2" s="1"/>
  <c r="Y6" i="2"/>
  <c r="X6" i="2"/>
  <c r="W26" i="2" s="1"/>
  <c r="Z26" i="2" s="1"/>
  <c r="AB28" i="2" l="1"/>
  <c r="W27" i="2"/>
  <c r="Z27" i="2" s="1"/>
  <c r="W24" i="2"/>
  <c r="Z24" i="2" s="1"/>
  <c r="Z28" i="2" l="1"/>
</calcChain>
</file>

<file path=xl/sharedStrings.xml><?xml version="1.0" encoding="utf-8"?>
<sst xmlns="http://schemas.openxmlformats.org/spreadsheetml/2006/main" count="183" uniqueCount="149">
  <si>
    <t>Sardinien-Korsika-Tour 2023</t>
  </si>
  <si>
    <t>Fahrdaten</t>
  </si>
  <si>
    <t>Samstag</t>
  </si>
  <si>
    <t>Sonntag</t>
  </si>
  <si>
    <t>Montag</t>
  </si>
  <si>
    <t>Dienstag</t>
  </si>
  <si>
    <t>Mittwoch</t>
  </si>
  <si>
    <t>Donnerstag</t>
  </si>
  <si>
    <t>Freitag</t>
  </si>
  <si>
    <t>Summe</t>
  </si>
  <si>
    <t xml:space="preserve">Summe </t>
  </si>
  <si>
    <t>Datum</t>
  </si>
  <si>
    <t>max.</t>
  </si>
  <si>
    <t>min.</t>
  </si>
  <si>
    <t>Strecke von - bis</t>
  </si>
  <si>
    <t>Gratwein/
Isen-
Lanciole</t>
  </si>
  <si>
    <t>Lanciole-
Civitavecchia</t>
  </si>
  <si>
    <t>Fähre
IT-&gt; IT</t>
  </si>
  <si>
    <t>Olbia-
Arbatax</t>
  </si>
  <si>
    <t>Sardinien-
Rundfahrt 1</t>
  </si>
  <si>
    <t>Sardinien-
Rundfahrt 2</t>
  </si>
  <si>
    <t>Fähre
IT-&gt; FR
01:00</t>
  </si>
  <si>
    <t>Bonifacio-
Francardo</t>
  </si>
  <si>
    <t>Korsika-
Rundfahrt 1</t>
  </si>
  <si>
    <t>Korsika-
Rundfahrt 2</t>
  </si>
  <si>
    <t>Francardo-
Bastia</t>
  </si>
  <si>
    <t xml:space="preserve">Fähre
FR-&gt; IT
</t>
  </si>
  <si>
    <t>Savona-
Bormio</t>
  </si>
  <si>
    <t>Bormio-
Newchurch</t>
  </si>
  <si>
    <t>Newchurch-
Gratwein/
Isen</t>
  </si>
  <si>
    <t>km für Ösis</t>
  </si>
  <si>
    <t>km</t>
  </si>
  <si>
    <t>km für Bayuwaren</t>
  </si>
  <si>
    <t>Anmerkung</t>
  </si>
  <si>
    <t>Grimaldi
22:45-06:15</t>
  </si>
  <si>
    <t>Moby
10:20-11:15</t>
  </si>
  <si>
    <t>(Fahrzeit ohne Fähren)</t>
  </si>
  <si>
    <t>dd:hh:mm</t>
  </si>
  <si>
    <t>Kosten</t>
  </si>
  <si>
    <t>von - bis</t>
  </si>
  <si>
    <t>10.6-11.6</t>
  </si>
  <si>
    <t>11.6-12.6</t>
  </si>
  <si>
    <t>12.6-16.6</t>
  </si>
  <si>
    <t>16.6-17.6</t>
  </si>
  <si>
    <t>17.6-20.6</t>
  </si>
  <si>
    <t>20.6-21.6</t>
  </si>
  <si>
    <t>21.6-22.6</t>
  </si>
  <si>
    <t>22.6-25.6</t>
  </si>
  <si>
    <t>Benzin
(maximal)
100km=6l
1l=€2.-</t>
  </si>
  <si>
    <t>wo</t>
  </si>
  <si>
    <t>Proviant
Pauschale</t>
  </si>
  <si>
    <t>Il Priorato
+AirBnB</t>
  </si>
  <si>
    <t>Fähre</t>
  </si>
  <si>
    <t>Hotel Arbatasar
Direktbuchung</t>
  </si>
  <si>
    <t>Agriturismo
Vaddidulimu</t>
  </si>
  <si>
    <t>Ô fil de l'eau
Direktbuchung</t>
  </si>
  <si>
    <t>Hotel Eden
Direktbuchung</t>
  </si>
  <si>
    <t>Hoferhaus</t>
  </si>
  <si>
    <t>Newchurch package</t>
  </si>
  <si>
    <t>DZ+3Z ÜF</t>
  </si>
  <si>
    <t>3 x Sup.DZ+EZ ÜF</t>
  </si>
  <si>
    <t>3 x DZ ÜF</t>
  </si>
  <si>
    <t>3 x DZ, 1 x Baum ÜF</t>
  </si>
  <si>
    <t>4xDZ ÜF</t>
  </si>
  <si>
    <t>Claudia/Wolfgang</t>
  </si>
  <si>
    <t>Britt/Peter</t>
  </si>
  <si>
    <t>Karli</t>
  </si>
  <si>
    <t>Michi/Nicole</t>
  </si>
  <si>
    <t>kostenloses Storno bis</t>
  </si>
  <si>
    <r>
      <t>Summe</t>
    </r>
    <r>
      <rPr>
        <b/>
        <sz val="12"/>
        <color theme="1"/>
        <rFont val="Calibri"/>
        <family val="2"/>
        <scheme val="minor"/>
      </rPr>
      <t xml:space="preserve"> (bez)</t>
    </r>
  </si>
  <si>
    <t>Anzahlung 640.-</t>
  </si>
  <si>
    <t>link</t>
  </si>
  <si>
    <t>Aufgaben/Mitnehmen</t>
  </si>
  <si>
    <t>Dokumentation, Foto, Video</t>
  </si>
  <si>
    <t>Britt-Inger</t>
  </si>
  <si>
    <t>Nicole</t>
  </si>
  <si>
    <t>Reservetank</t>
  </si>
  <si>
    <t>Mitnehmen</t>
  </si>
  <si>
    <t>+ 5l Superbenzin</t>
  </si>
  <si>
    <t>Werkzeug</t>
  </si>
  <si>
    <t>Peter</t>
  </si>
  <si>
    <t>Wolfgang</t>
  </si>
  <si>
    <t>Aufgabe</t>
  </si>
  <si>
    <t>Fährenpapiere</t>
  </si>
  <si>
    <t>3x Sammel-Check-in</t>
  </si>
  <si>
    <t>Claudia</t>
  </si>
  <si>
    <t>Ersatzschlüsselverwahrung</t>
  </si>
  <si>
    <t>Zweitschlüssel der Motorräder</t>
  </si>
  <si>
    <t>Ansonsten noch:</t>
  </si>
  <si>
    <r>
      <t xml:space="preserve">Anzahlung
bei wll
</t>
    </r>
    <r>
      <rPr>
        <b/>
        <sz val="12"/>
        <color theme="5"/>
        <rFont val="Calibri"/>
        <family val="2"/>
        <scheme val="minor"/>
      </rPr>
      <t>(gemacht)</t>
    </r>
  </si>
  <si>
    <t>Britt/Peter ED-JD7</t>
  </si>
  <si>
    <t>Karli DL-74HB</t>
  </si>
  <si>
    <t>Michi/Nicole MT-13FS</t>
  </si>
  <si>
    <t>Claudia GU 987F</t>
  </si>
  <si>
    <t>Wolfgang GU 23TM</t>
  </si>
  <si>
    <t>Startzeit</t>
  </si>
  <si>
    <t>bis Treff 5:45</t>
  </si>
  <si>
    <t>alle Ausgaben (Essen/Trinken/Eis) über Claudia - außer Abendessen</t>
  </si>
  <si>
    <t>Ankunft (ohne Pausen)</t>
  </si>
  <si>
    <t>bis Treff 7:30</t>
  </si>
  <si>
    <t>!</t>
  </si>
  <si>
    <t>Alternative:
nix fahren</t>
  </si>
  <si>
    <t>190/35</t>
  </si>
  <si>
    <t>davon Autobahn AT/BY</t>
  </si>
  <si>
    <t>590/600</t>
  </si>
  <si>
    <t>17:15
(inkl. Pausen)</t>
  </si>
  <si>
    <t>Fahrzeit Ösis, inkl. Pausen 1:45</t>
  </si>
  <si>
    <t>Fahrzeit BY, Start 8:50, Pausen:0</t>
  </si>
  <si>
    <t>check in
20:45</t>
  </si>
  <si>
    <t>check in
09:00</t>
  </si>
  <si>
    <t>check-in
18:30</t>
  </si>
  <si>
    <t>Strand
bis 17:00</t>
  </si>
  <si>
    <t>Teufel-Würfel</t>
  </si>
  <si>
    <t>Sardinien-
Rundfahrt 3</t>
  </si>
  <si>
    <t>Vaddidulimu-
Santa Teresa Gallura</t>
  </si>
  <si>
    <t>Arbatax-
Vaddidulimu</t>
  </si>
  <si>
    <t>Leistung</t>
  </si>
  <si>
    <r>
      <t>2 Buchungen</t>
    </r>
    <r>
      <rPr>
        <sz val="9"/>
        <color theme="1"/>
        <rFont val="Calibri"/>
        <family val="2"/>
        <scheme val="minor"/>
      </rPr>
      <t xml:space="preserve">
Abendessen möglich</t>
    </r>
  </si>
  <si>
    <t>Suite, 3x DZ, ÜF</t>
  </si>
  <si>
    <t>Corsica
20:00-07:00</t>
  </si>
  <si>
    <t>bez.</t>
  </si>
  <si>
    <t>Reisekasse (Start 7x €500.-)</t>
  </si>
  <si>
    <t>durchgehende Fotostory wäre das Ziel :-)</t>
  </si>
  <si>
    <t>Michi</t>
  </si>
  <si>
    <t>Nussensatz, Kettenflick, Kabelbinder,
Panzertape, Kompressor, Reifenflick</t>
  </si>
  <si>
    <r>
      <t xml:space="preserve">Warnwesten-Mitnahmepflicht, Handschuhe mit CE-Kennzeichnung. Helmreflektoren für F, </t>
    </r>
    <r>
      <rPr>
        <b/>
        <sz val="12"/>
        <color rgb="FFFF0000"/>
        <rFont val="Calibri"/>
        <family val="2"/>
        <scheme val="minor"/>
      </rPr>
      <t>IVK</t>
    </r>
  </si>
  <si>
    <t>Chiara:+39 340 302 4401
Via Ruga degli Orlandi, 50, Pescia</t>
  </si>
  <si>
    <t>michaelrebernig92@gmail.com</t>
  </si>
  <si>
    <t>karlzechner84@gmail.com</t>
  </si>
  <si>
    <t>pepa1964@gmx.net</t>
  </si>
  <si>
    <t>nicole.poje@gmx.at</t>
  </si>
  <si>
    <t>lawo66@gmx.at</t>
  </si>
  <si>
    <t>cl.puschl@gmail.com</t>
  </si>
  <si>
    <t>Florenz ZTL
Siena
Scansano
Porto Ecole
bis 19:00</t>
  </si>
  <si>
    <t>Besonderheiten</t>
  </si>
  <si>
    <r>
      <t xml:space="preserve">Anzahlung 300.-
</t>
    </r>
    <r>
      <rPr>
        <sz val="9"/>
        <rFont val="Calibri"/>
        <family val="2"/>
        <scheme val="minor"/>
      </rPr>
      <t>Abendessen möglich / Aufpreis</t>
    </r>
  </si>
  <si>
    <t xml:space="preserve">AirBnB link
</t>
  </si>
  <si>
    <r>
      <rPr>
        <b/>
        <sz val="10"/>
        <color theme="1"/>
        <rFont val="Calibri"/>
        <family val="2"/>
        <scheme val="minor"/>
      </rPr>
      <t xml:space="preserve">Autogrill
Cantagallo Est
14:30 / </t>
    </r>
    <r>
      <rPr>
        <sz val="10"/>
        <color theme="1"/>
        <rFont val="Calibri"/>
        <family val="2"/>
        <scheme val="minor"/>
      </rPr>
      <t>Abfahrt 15:30
Abendessen
8km vor Hotel</t>
    </r>
  </si>
  <si>
    <t xml:space="preserve">Betreff: Buchung #21656620965, Pin 7889, Hote Il Priorato, 10.6.-11.6 </t>
  </si>
  <si>
    <t>Guten Tag aus Graz,</t>
  </si>
  <si>
    <t xml:space="preserve">die o.g. Buchung wurde inzwischen vom Anbieter storniert. </t>
  </si>
  <si>
    <t>Zum Sachverhalt:</t>
  </si>
  <si>
    <t>Die ausgemachte Zeit zum Einchecken um 20:00 konnten wir nicht halten, da wir mit dem Mottorrad angereist waren und es stark regnete. Natürlich wurde die Dame über die Schwierigkeiten informiert (auch noch 20km vor dem Ziel per whatsapp) - trotzdem wollte sie nicht warten und fuhr nach Hause. Wir standen zu siebt im Regen und mussten auf der unbeleuchteten Bergstrasse ca. 30km ins Tal zurück legen wo wie gegen 1:00 nachts endlich ein Ersatzquartier fanden. Deswegen auch meine Bitte um Rückerstattung der bereits bezahlten €145,35-</t>
  </si>
  <si>
    <t>Für Rückfragen stehe ich jederzeit zur Verfügung.</t>
  </si>
  <si>
    <t>Mit freundlichem Gruß,</t>
  </si>
  <si>
    <t>Wolfgang Lampl</t>
  </si>
  <si>
    <t>End-Abrechnung</t>
  </si>
  <si>
    <t>Summe
Hotels
+Fähre
+Newchurch</t>
  </si>
  <si>
    <t>Summe
Gesamtkosten
(Essen+Sprit+Hotel+Fähre+newchurch)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</si>
</sst>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hh:mm"/>
    <numFmt numFmtId="165" formatCode="d/m;@"/>
    <numFmt numFmtId="166" formatCode="#,##0.00\ _€"/>
    <numFmt numFmtId="167" formatCode="#,##0\ &quot;€&quot;"/>
  </numFmts>
  <fonts count="28" x14ac:knownFonts="1">
    <font>
      <sz val="11"/>
      <color theme="1"/>
      <name val="Calibri"/>
      <family val="2"/>
      <scheme val="minor"/>
    </font>
    <font>
      <b/>
      <sz val="11"/>
      <color theme="1"/>
      <name val="Calibri"/>
      <family val="2"/>
      <scheme val="minor"/>
    </font>
    <font>
      <u/>
      <sz val="11"/>
      <color theme="10"/>
      <name val="Calibri"/>
      <family val="2"/>
      <scheme val="minor"/>
    </font>
    <font>
      <b/>
      <sz val="24"/>
      <color theme="0"/>
      <name val="Calibri"/>
      <family val="2"/>
      <scheme val="minor"/>
    </font>
    <font>
      <b/>
      <sz val="16"/>
      <color rgb="FFFF0000"/>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6"/>
      <color theme="9"/>
      <name val="Calibri"/>
      <family val="2"/>
      <scheme val="minor"/>
    </font>
    <font>
      <b/>
      <u/>
      <sz val="12"/>
      <name val="Calibri"/>
      <family val="2"/>
      <scheme val="minor"/>
    </font>
    <font>
      <b/>
      <sz val="12"/>
      <color theme="5"/>
      <name val="Calibri"/>
      <family val="2"/>
      <scheme val="minor"/>
    </font>
    <font>
      <b/>
      <u/>
      <sz val="12"/>
      <color theme="5"/>
      <name val="Calibri"/>
      <family val="2"/>
      <scheme val="minor"/>
    </font>
    <font>
      <sz val="12"/>
      <color theme="4"/>
      <name val="Calibri"/>
      <family val="2"/>
      <scheme val="minor"/>
    </font>
    <font>
      <sz val="12"/>
      <name val="Calibri"/>
      <family val="2"/>
      <scheme val="minor"/>
    </font>
    <font>
      <b/>
      <sz val="12"/>
      <color theme="4"/>
      <name val="Calibri"/>
      <family val="2"/>
      <scheme val="minor"/>
    </font>
    <font>
      <b/>
      <u/>
      <sz val="11"/>
      <name val="Calibri"/>
      <family val="2"/>
      <scheme val="minor"/>
    </font>
    <font>
      <b/>
      <sz val="11"/>
      <name val="Calibri"/>
      <family val="2"/>
      <scheme val="minor"/>
    </font>
    <font>
      <b/>
      <sz val="16"/>
      <color rgb="FFFFC000"/>
      <name val="Calibri"/>
      <family val="2"/>
      <scheme val="minor"/>
    </font>
    <font>
      <sz val="14"/>
      <color theme="1"/>
      <name val="Calibri"/>
      <family val="2"/>
      <scheme val="minor"/>
    </font>
    <font>
      <sz val="12"/>
      <color theme="5"/>
      <name val="Calibri"/>
      <family val="2"/>
      <scheme val="minor"/>
    </font>
    <font>
      <b/>
      <sz val="14"/>
      <color rgb="FFFF0000"/>
      <name val="Calibri"/>
      <family val="2"/>
      <scheme val="minor"/>
    </font>
    <font>
      <sz val="9"/>
      <color theme="1"/>
      <name val="Calibri"/>
      <family val="2"/>
      <scheme val="minor"/>
    </font>
    <font>
      <sz val="9"/>
      <name val="Calibri"/>
      <family val="2"/>
      <scheme val="minor"/>
    </font>
    <font>
      <b/>
      <sz val="12"/>
      <color rgb="FFFF0000"/>
      <name val="Calibri"/>
      <family val="2"/>
      <scheme val="minor"/>
    </font>
    <font>
      <u/>
      <sz val="12"/>
      <color theme="10"/>
      <name val="Calibri"/>
      <family val="2"/>
      <scheme val="minor"/>
    </font>
  </fonts>
  <fills count="9">
    <fill>
      <patternFill patternType="none"/>
    </fill>
    <fill>
      <patternFill patternType="gray125"/>
    </fill>
    <fill>
      <patternFill patternType="solid">
        <fgColor theme="8" tint="-0.49998474074526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C000"/>
        <bgColor indexed="64"/>
      </patternFill>
    </fill>
  </fills>
  <borders count="17">
    <border>
      <left/>
      <right/>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24">
    <xf numFmtId="0" fontId="0" fillId="0" borderId="0" xfId="0"/>
    <xf numFmtId="0" fontId="0" fillId="3" borderId="0" xfId="0" applyFill="1"/>
    <xf numFmtId="0" fontId="4"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center" wrapText="1"/>
    </xf>
    <xf numFmtId="0" fontId="6" fillId="0" borderId="2" xfId="0" applyFont="1" applyBorder="1" applyAlignment="1">
      <alignment horizontal="center" wrapText="1"/>
    </xf>
    <xf numFmtId="0" fontId="7" fillId="4" borderId="3" xfId="0" applyFont="1" applyFill="1" applyBorder="1"/>
    <xf numFmtId="0" fontId="7" fillId="4" borderId="0" xfId="0" applyFont="1" applyFill="1"/>
    <xf numFmtId="0" fontId="7" fillId="4" borderId="0" xfId="0" applyFont="1" applyFill="1" applyAlignment="1">
      <alignment horizontal="center"/>
    </xf>
    <xf numFmtId="0" fontId="8" fillId="4" borderId="2" xfId="0" applyFont="1" applyFill="1" applyBorder="1" applyAlignment="1">
      <alignment horizontal="center"/>
    </xf>
    <xf numFmtId="0" fontId="8" fillId="4" borderId="0" xfId="0" applyFont="1" applyFill="1" applyAlignment="1">
      <alignment horizontal="center"/>
    </xf>
    <xf numFmtId="0" fontId="7" fillId="0" borderId="0" xfId="0" applyFont="1"/>
    <xf numFmtId="0" fontId="7" fillId="4" borderId="4" xfId="0" applyFont="1" applyFill="1" applyBorder="1"/>
    <xf numFmtId="0" fontId="7" fillId="4" borderId="5" xfId="0" applyFont="1" applyFill="1" applyBorder="1"/>
    <xf numFmtId="16" fontId="8" fillId="4" borderId="5" xfId="0" applyNumberFormat="1" applyFont="1" applyFill="1" applyBorder="1" applyAlignment="1">
      <alignment horizontal="center"/>
    </xf>
    <xf numFmtId="0" fontId="8" fillId="4" borderId="6" xfId="0" applyFont="1" applyFill="1" applyBorder="1" applyAlignment="1">
      <alignment horizontal="center" vertical="center"/>
    </xf>
    <xf numFmtId="0" fontId="8" fillId="4" borderId="5" xfId="0" applyFont="1" applyFill="1" applyBorder="1" applyAlignment="1">
      <alignment horizontal="center" vertical="center"/>
    </xf>
    <xf numFmtId="0" fontId="8" fillId="0" borderId="0" xfId="0" applyFont="1"/>
    <xf numFmtId="0" fontId="7" fillId="4" borderId="4" xfId="0" applyFont="1" applyFill="1" applyBorder="1" applyAlignment="1">
      <alignment vertical="center"/>
    </xf>
    <xf numFmtId="0" fontId="7" fillId="4" borderId="5" xfId="0" applyFont="1" applyFill="1" applyBorder="1" applyAlignment="1">
      <alignment vertical="center"/>
    </xf>
    <xf numFmtId="16" fontId="9" fillId="4" borderId="5" xfId="0" applyNumberFormat="1" applyFont="1" applyFill="1" applyBorder="1" applyAlignment="1">
      <alignment horizontal="center" vertical="center" wrapText="1"/>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5" xfId="0" applyFont="1" applyFill="1" applyBorder="1" applyAlignment="1">
      <alignment horizontal="center" vertical="center"/>
    </xf>
    <xf numFmtId="0" fontId="7" fillId="0" borderId="0" xfId="0" applyFont="1" applyAlignment="1">
      <alignment vertical="center"/>
    </xf>
    <xf numFmtId="0" fontId="7" fillId="4" borderId="9" xfId="0" applyFont="1" applyFill="1" applyBorder="1" applyAlignment="1">
      <alignment vertical="center"/>
    </xf>
    <xf numFmtId="0" fontId="7" fillId="4" borderId="8" xfId="0" applyFont="1" applyFill="1" applyBorder="1" applyAlignment="1">
      <alignment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7" fillId="4" borderId="9" xfId="0" applyFont="1" applyFill="1" applyBorder="1" applyAlignment="1">
      <alignment vertical="center" wrapText="1"/>
    </xf>
    <xf numFmtId="0" fontId="7" fillId="4" borderId="8" xfId="0" applyFont="1" applyFill="1" applyBorder="1" applyAlignment="1">
      <alignment vertical="center" wrapText="1"/>
    </xf>
    <xf numFmtId="0" fontId="10" fillId="4" borderId="8" xfId="0" applyFont="1" applyFill="1" applyBorder="1" applyAlignment="1">
      <alignment horizontal="center" vertical="center" wrapText="1"/>
    </xf>
    <xf numFmtId="20" fontId="10" fillId="4" borderId="8" xfId="0" applyNumberFormat="1" applyFont="1" applyFill="1" applyBorder="1" applyAlignment="1">
      <alignment horizontal="center" vertical="center" wrapText="1"/>
    </xf>
    <xf numFmtId="0" fontId="10" fillId="0" borderId="0" xfId="0" applyFont="1" applyAlignment="1">
      <alignment vertical="center" wrapText="1"/>
    </xf>
    <xf numFmtId="20" fontId="7" fillId="4" borderId="8" xfId="0" applyNumberFormat="1" applyFont="1" applyFill="1" applyBorder="1" applyAlignment="1">
      <alignment horizontal="center" vertical="center" wrapText="1"/>
    </xf>
    <xf numFmtId="20" fontId="7" fillId="4" borderId="8" xfId="0" applyNumberFormat="1" applyFont="1" applyFill="1" applyBorder="1" applyAlignment="1">
      <alignment horizontal="center" vertical="center"/>
    </xf>
    <xf numFmtId="164" fontId="8" fillId="4" borderId="7"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xf>
    <xf numFmtId="46" fontId="7" fillId="4" borderId="8" xfId="0" applyNumberFormat="1" applyFont="1" applyFill="1" applyBorder="1" applyAlignment="1">
      <alignment horizontal="center" vertical="center"/>
    </xf>
    <xf numFmtId="164" fontId="8" fillId="0" borderId="0" xfId="0" applyNumberFormat="1" applyFont="1" applyAlignment="1">
      <alignment horizontal="right" vertical="center"/>
    </xf>
    <xf numFmtId="0" fontId="7" fillId="0" borderId="0" xfId="0" applyFont="1" applyAlignment="1">
      <alignment vertical="center" wrapText="1"/>
    </xf>
    <xf numFmtId="0" fontId="7" fillId="4" borderId="3" xfId="0" applyFont="1" applyFill="1" applyBorder="1" applyAlignment="1">
      <alignment vertical="center" wrapText="1"/>
    </xf>
    <xf numFmtId="0" fontId="7" fillId="4" borderId="0" xfId="0" applyFont="1" applyFill="1" applyAlignment="1">
      <alignment vertical="center" wrapText="1"/>
    </xf>
    <xf numFmtId="20" fontId="7" fillId="4" borderId="0" xfId="0" applyNumberFormat="1" applyFont="1" applyFill="1" applyAlignment="1">
      <alignment horizontal="center" vertical="center"/>
    </xf>
    <xf numFmtId="164" fontId="8" fillId="4" borderId="2" xfId="0" applyNumberFormat="1" applyFont="1" applyFill="1" applyBorder="1" applyAlignment="1">
      <alignment horizontal="center" vertical="center"/>
    </xf>
    <xf numFmtId="164" fontId="8" fillId="4" borderId="10" xfId="0" applyNumberFormat="1" applyFont="1" applyFill="1" applyBorder="1" applyAlignment="1">
      <alignment horizontal="center" vertical="center"/>
    </xf>
    <xf numFmtId="46" fontId="7" fillId="4" borderId="0" xfId="0" applyNumberFormat="1" applyFont="1" applyFill="1" applyAlignment="1">
      <alignment horizontal="center" vertical="center"/>
    </xf>
    <xf numFmtId="0" fontId="7" fillId="3" borderId="3" xfId="0" applyFont="1" applyFill="1" applyBorder="1" applyAlignment="1">
      <alignment vertical="center" wrapText="1"/>
    </xf>
    <xf numFmtId="0" fontId="7" fillId="3" borderId="11" xfId="0" applyFont="1" applyFill="1" applyBorder="1" applyAlignment="1">
      <alignment vertical="center" wrapText="1"/>
    </xf>
    <xf numFmtId="165" fontId="7" fillId="3" borderId="11" xfId="0" applyNumberFormat="1" applyFont="1" applyFill="1" applyBorder="1" applyAlignment="1">
      <alignment horizontal="center" vertical="center"/>
    </xf>
    <xf numFmtId="165" fontId="7" fillId="3" borderId="2" xfId="0" applyNumberFormat="1" applyFont="1" applyFill="1" applyBorder="1" applyAlignment="1">
      <alignment vertical="center"/>
    </xf>
    <xf numFmtId="165" fontId="7" fillId="3" borderId="0" xfId="0" applyNumberFormat="1" applyFont="1" applyFill="1" applyAlignment="1">
      <alignment horizontal="center" vertical="center"/>
    </xf>
    <xf numFmtId="165" fontId="7" fillId="3" borderId="3" xfId="0" applyNumberFormat="1" applyFont="1" applyFill="1" applyBorder="1" applyAlignment="1">
      <alignment vertical="center"/>
    </xf>
    <xf numFmtId="0" fontId="7" fillId="3" borderId="1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7" fillId="5" borderId="0" xfId="0" applyFont="1" applyFill="1" applyAlignment="1">
      <alignment horizontal="right" vertical="center"/>
    </xf>
    <xf numFmtId="0" fontId="7" fillId="3" borderId="3" xfId="0" applyFont="1" applyFill="1" applyBorder="1" applyAlignment="1">
      <alignment vertical="top"/>
    </xf>
    <xf numFmtId="0" fontId="7" fillId="3" borderId="11" xfId="0" applyFont="1" applyFill="1" applyBorder="1" applyAlignment="1">
      <alignment horizontal="center" vertical="top" wrapText="1"/>
    </xf>
    <xf numFmtId="0" fontId="12" fillId="3" borderId="11" xfId="1" applyFont="1" applyFill="1" applyBorder="1" applyAlignment="1">
      <alignment horizontal="center" vertical="top" wrapText="1"/>
    </xf>
    <xf numFmtId="0" fontId="8" fillId="3" borderId="11" xfId="0" applyFont="1" applyFill="1" applyBorder="1" applyAlignment="1">
      <alignment horizontal="center" vertical="top" wrapText="1"/>
    </xf>
    <xf numFmtId="0" fontId="13" fillId="3" borderId="11" xfId="0" applyFont="1" applyFill="1" applyBorder="1" applyAlignment="1">
      <alignment horizontal="center" vertical="top" wrapText="1"/>
    </xf>
    <xf numFmtId="0" fontId="8" fillId="3" borderId="2" xfId="0" applyFont="1" applyFill="1" applyBorder="1" applyAlignment="1">
      <alignment horizontal="center" vertical="top" wrapText="1"/>
    </xf>
    <xf numFmtId="0" fontId="13" fillId="3" borderId="0" xfId="0" applyFont="1" applyFill="1" applyAlignment="1">
      <alignment horizontal="center" vertical="top" wrapText="1"/>
    </xf>
    <xf numFmtId="0" fontId="8" fillId="3" borderId="3" xfId="0" applyFont="1" applyFill="1" applyBorder="1" applyAlignment="1">
      <alignment horizontal="center" vertical="top" wrapText="1"/>
    </xf>
    <xf numFmtId="0" fontId="8" fillId="0" borderId="0" xfId="0" applyFont="1" applyAlignment="1">
      <alignment vertical="top"/>
    </xf>
    <xf numFmtId="0" fontId="7" fillId="3" borderId="4" xfId="0" applyFont="1" applyFill="1" applyBorder="1" applyAlignment="1">
      <alignment vertical="center"/>
    </xf>
    <xf numFmtId="0" fontId="7" fillId="3" borderId="12"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7" fillId="3" borderId="13" xfId="0" applyFont="1" applyFill="1" applyBorder="1" applyAlignment="1">
      <alignment vertical="center" wrapText="1"/>
    </xf>
    <xf numFmtId="167" fontId="7" fillId="3" borderId="0" xfId="0" applyNumberFormat="1" applyFont="1" applyFill="1" applyAlignment="1">
      <alignment horizontal="center" vertical="center" wrapText="1"/>
    </xf>
    <xf numFmtId="167" fontId="7" fillId="3" borderId="11" xfId="0" applyNumberFormat="1" applyFont="1" applyFill="1" applyBorder="1" applyAlignment="1">
      <alignment horizontal="center" vertical="center"/>
    </xf>
    <xf numFmtId="167" fontId="7" fillId="3" borderId="15" xfId="0" applyNumberFormat="1" applyFont="1" applyFill="1" applyBorder="1" applyAlignment="1">
      <alignment horizontal="center" vertical="center"/>
    </xf>
    <xf numFmtId="167" fontId="7" fillId="3" borderId="3" xfId="0" applyNumberFormat="1" applyFont="1" applyFill="1" applyBorder="1" applyAlignment="1">
      <alignment horizontal="center" vertical="center"/>
    </xf>
    <xf numFmtId="167" fontId="7" fillId="3" borderId="14" xfId="0" applyNumberFormat="1" applyFont="1" applyFill="1" applyBorder="1" applyAlignment="1">
      <alignment horizontal="center" vertical="center"/>
    </xf>
    <xf numFmtId="167" fontId="7" fillId="3" borderId="2" xfId="0" applyNumberFormat="1" applyFont="1" applyFill="1" applyBorder="1" applyAlignment="1">
      <alignment horizontal="center" vertical="center"/>
    </xf>
    <xf numFmtId="167" fontId="7" fillId="3" borderId="0" xfId="0" applyNumberFormat="1" applyFont="1" applyFill="1" applyAlignment="1">
      <alignment horizontal="center" vertical="center"/>
    </xf>
    <xf numFmtId="0" fontId="7" fillId="3" borderId="3" xfId="0" applyFont="1" applyFill="1" applyBorder="1" applyAlignment="1">
      <alignment vertical="center"/>
    </xf>
    <xf numFmtId="167" fontId="7" fillId="3" borderId="12" xfId="0" applyNumberFormat="1" applyFont="1" applyFill="1" applyBorder="1" applyAlignment="1">
      <alignment horizontal="center" vertical="center"/>
    </xf>
    <xf numFmtId="167" fontId="7" fillId="3" borderId="4" xfId="0" applyNumberFormat="1" applyFont="1" applyFill="1" applyBorder="1" applyAlignment="1">
      <alignment horizontal="center" vertical="center"/>
    </xf>
    <xf numFmtId="167" fontId="7" fillId="3" borderId="5" xfId="0" applyNumberFormat="1" applyFont="1" applyFill="1" applyBorder="1" applyAlignment="1">
      <alignment horizontal="center" vertical="center"/>
    </xf>
    <xf numFmtId="167" fontId="16" fillId="3" borderId="12" xfId="0" applyNumberFormat="1" applyFont="1" applyFill="1" applyBorder="1" applyAlignment="1">
      <alignment horizontal="center" vertical="center"/>
    </xf>
    <xf numFmtId="167" fontId="7" fillId="3" borderId="6" xfId="0" applyNumberFormat="1" applyFont="1" applyFill="1" applyBorder="1" applyAlignment="1">
      <alignment horizontal="center" vertical="center"/>
    </xf>
    <xf numFmtId="0" fontId="7" fillId="3" borderId="4" xfId="0" applyFont="1" applyFill="1" applyBorder="1" applyAlignment="1">
      <alignment vertical="center" wrapText="1"/>
    </xf>
    <xf numFmtId="16" fontId="7" fillId="3" borderId="12" xfId="0" applyNumberFormat="1" applyFont="1" applyFill="1" applyBorder="1" applyAlignment="1">
      <alignment horizontal="center" vertical="center"/>
    </xf>
    <xf numFmtId="16" fontId="7" fillId="3" borderId="4" xfId="0" applyNumberFormat="1" applyFont="1" applyFill="1" applyBorder="1" applyAlignment="1">
      <alignment horizontal="center" vertical="center"/>
    </xf>
    <xf numFmtId="16" fontId="7" fillId="3" borderId="5" xfId="0" applyNumberFormat="1" applyFont="1" applyFill="1" applyBorder="1" applyAlignment="1">
      <alignment horizontal="center" vertical="center"/>
    </xf>
    <xf numFmtId="16" fontId="15" fillId="3" borderId="5" xfId="0" applyNumberFormat="1" applyFont="1" applyFill="1" applyBorder="1" applyAlignment="1">
      <alignment horizontal="center" vertical="center"/>
    </xf>
    <xf numFmtId="16" fontId="15" fillId="3" borderId="12" xfId="0" applyNumberFormat="1" applyFont="1" applyFill="1" applyBorder="1" applyAlignment="1">
      <alignment horizontal="center" vertical="center"/>
    </xf>
    <xf numFmtId="16" fontId="7" fillId="3" borderId="6" xfId="0" applyNumberFormat="1" applyFont="1" applyFill="1" applyBorder="1" applyAlignment="1">
      <alignment horizontal="center" vertical="center"/>
    </xf>
    <xf numFmtId="0" fontId="7" fillId="3" borderId="6" xfId="0" quotePrefix="1" applyFont="1" applyFill="1" applyBorder="1" applyAlignment="1">
      <alignment horizontal="center" vertical="center"/>
    </xf>
    <xf numFmtId="0" fontId="7" fillId="3" borderId="5" xfId="0" quotePrefix="1" applyFont="1" applyFill="1" applyBorder="1" applyAlignment="1">
      <alignment horizontal="center" vertical="center"/>
    </xf>
    <xf numFmtId="167" fontId="7" fillId="3" borderId="5" xfId="0" quotePrefix="1" applyNumberFormat="1" applyFont="1" applyFill="1" applyBorder="1" applyAlignment="1">
      <alignment horizontal="center" vertical="center"/>
    </xf>
    <xf numFmtId="167" fontId="7" fillId="5" borderId="8" xfId="0" applyNumberFormat="1" applyFont="1" applyFill="1" applyBorder="1" applyAlignment="1">
      <alignment horizontal="right" vertical="center"/>
    </xf>
    <xf numFmtId="167" fontId="17" fillId="3" borderId="3" xfId="0" applyNumberFormat="1" applyFont="1" applyFill="1" applyBorder="1" applyAlignment="1">
      <alignment horizontal="center" vertical="center"/>
    </xf>
    <xf numFmtId="167" fontId="8" fillId="3" borderId="3" xfId="0" applyNumberFormat="1" applyFont="1" applyFill="1" applyBorder="1" applyAlignment="1">
      <alignment horizontal="center" vertical="center"/>
    </xf>
    <xf numFmtId="167" fontId="17" fillId="3" borderId="14" xfId="0" applyNumberFormat="1" applyFont="1" applyFill="1" applyBorder="1" applyAlignment="1">
      <alignment vertical="center"/>
    </xf>
    <xf numFmtId="167" fontId="17" fillId="3" borderId="10" xfId="0" applyNumberFormat="1" applyFont="1" applyFill="1" applyBorder="1" applyAlignment="1">
      <alignment horizontal="center" vertical="center"/>
    </xf>
    <xf numFmtId="167" fontId="17" fillId="3" borderId="13" xfId="0" applyNumberFormat="1" applyFont="1" applyFill="1" applyBorder="1" applyAlignment="1">
      <alignment vertical="center"/>
    </xf>
    <xf numFmtId="167" fontId="17" fillId="3" borderId="11" xfId="0" applyNumberFormat="1" applyFont="1" applyFill="1" applyBorder="1" applyAlignment="1">
      <alignment horizontal="center" vertical="center"/>
    </xf>
    <xf numFmtId="167" fontId="8" fillId="3" borderId="2" xfId="0" applyNumberFormat="1" applyFont="1" applyFill="1" applyBorder="1" applyAlignment="1">
      <alignment horizontal="center" vertical="center"/>
    </xf>
    <xf numFmtId="16" fontId="7" fillId="3" borderId="11" xfId="0" applyNumberFormat="1" applyFont="1" applyFill="1" applyBorder="1" applyAlignment="1">
      <alignment horizontal="center" vertical="center"/>
    </xf>
    <xf numFmtId="0" fontId="7" fillId="3" borderId="0" xfId="0" quotePrefix="1" applyFont="1" applyFill="1" applyAlignment="1">
      <alignment horizontal="center" vertical="center"/>
    </xf>
    <xf numFmtId="16" fontId="7" fillId="0" borderId="0" xfId="0" applyNumberFormat="1" applyFont="1" applyAlignment="1">
      <alignment horizontal="center" vertical="center"/>
    </xf>
    <xf numFmtId="16" fontId="15" fillId="0" borderId="0" xfId="0" applyNumberFormat="1" applyFont="1" applyAlignment="1">
      <alignment horizontal="center" vertical="center"/>
    </xf>
    <xf numFmtId="0" fontId="7" fillId="0" borderId="0" xfId="0" quotePrefix="1" applyFont="1" applyAlignment="1">
      <alignment horizontal="center" vertical="center"/>
    </xf>
    <xf numFmtId="0" fontId="20" fillId="0" borderId="0" xfId="0" applyFont="1" applyAlignment="1">
      <alignment vertical="center" wrapText="1"/>
    </xf>
    <xf numFmtId="0" fontId="5" fillId="0" borderId="0" xfId="0" applyFont="1" applyAlignment="1">
      <alignment vertical="center" wrapText="1"/>
    </xf>
    <xf numFmtId="0" fontId="21" fillId="0" borderId="0" xfId="0" applyFont="1"/>
    <xf numFmtId="0" fontId="21" fillId="0" borderId="0" xfId="0" applyFont="1" applyAlignment="1">
      <alignment horizontal="center"/>
    </xf>
    <xf numFmtId="0" fontId="5" fillId="0" borderId="0" xfId="0" applyFont="1" applyAlignment="1">
      <alignment horizontal="center" vertical="center"/>
    </xf>
    <xf numFmtId="0" fontId="21" fillId="0" borderId="0" xfId="0" applyFont="1" applyAlignment="1">
      <alignment horizontal="center" vertical="center"/>
    </xf>
    <xf numFmtId="0" fontId="7" fillId="6" borderId="14" xfId="0" applyFont="1" applyFill="1" applyBorder="1" applyAlignment="1">
      <alignment horizontal="left" vertical="center" wrapText="1"/>
    </xf>
    <xf numFmtId="0" fontId="7" fillId="6" borderId="10" xfId="0" applyFont="1" applyFill="1" applyBorder="1" applyAlignment="1">
      <alignment horizontal="left"/>
    </xf>
    <xf numFmtId="0" fontId="0" fillId="0" borderId="0" xfId="0"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7" fillId="6" borderId="6" xfId="0" applyFont="1" applyFill="1" applyBorder="1" applyAlignment="1">
      <alignment horizontal="left" vertical="center" wrapText="1"/>
    </xf>
    <xf numFmtId="0" fontId="7" fillId="6" borderId="5" xfId="0" applyFont="1" applyFill="1" applyBorder="1" applyAlignment="1">
      <alignment horizontal="left"/>
    </xf>
    <xf numFmtId="0" fontId="7" fillId="6" borderId="0" xfId="0" applyFont="1" applyFill="1" applyAlignment="1">
      <alignment horizontal="left"/>
    </xf>
    <xf numFmtId="0" fontId="7" fillId="6" borderId="0" xfId="0" quotePrefix="1" applyFont="1" applyFill="1" applyAlignment="1">
      <alignment horizontal="left"/>
    </xf>
    <xf numFmtId="0" fontId="7" fillId="6" borderId="0" xfId="0" applyFont="1" applyFill="1" applyAlignment="1">
      <alignment horizontal="center"/>
    </xf>
    <xf numFmtId="0" fontId="7" fillId="6" borderId="10" xfId="0" quotePrefix="1" applyFont="1" applyFill="1" applyBorder="1" applyAlignment="1">
      <alignment horizontal="left"/>
    </xf>
    <xf numFmtId="0" fontId="7" fillId="6" borderId="7" xfId="0" applyFont="1" applyFill="1" applyBorder="1" applyAlignment="1">
      <alignment horizontal="left"/>
    </xf>
    <xf numFmtId="0" fontId="7" fillId="6" borderId="8" xfId="0" applyFont="1" applyFill="1" applyBorder="1" applyAlignment="1">
      <alignment horizontal="left"/>
    </xf>
    <xf numFmtId="0" fontId="7" fillId="6" borderId="8" xfId="0" applyFont="1" applyFill="1" applyBorder="1" applyAlignment="1">
      <alignment horizontal="center"/>
    </xf>
    <xf numFmtId="0" fontId="7" fillId="6" borderId="9" xfId="0" applyFont="1" applyFill="1" applyBorder="1" applyAlignment="1">
      <alignment horizontal="center"/>
    </xf>
    <xf numFmtId="0" fontId="8" fillId="6" borderId="0" xfId="0" applyFont="1" applyFill="1" applyAlignment="1">
      <alignment horizontal="left"/>
    </xf>
    <xf numFmtId="0" fontId="10" fillId="4" borderId="7" xfId="0" applyFont="1" applyFill="1" applyBorder="1" applyAlignment="1">
      <alignment horizontal="center"/>
    </xf>
    <xf numFmtId="0" fontId="10" fillId="4" borderId="8" xfId="0" applyFont="1" applyFill="1" applyBorder="1" applyAlignment="1">
      <alignment horizontal="center"/>
    </xf>
    <xf numFmtId="20" fontId="7" fillId="0" borderId="0" xfId="0" applyNumberFormat="1" applyFont="1" applyAlignment="1">
      <alignment horizontal="center" vertical="center"/>
    </xf>
    <xf numFmtId="164" fontId="8" fillId="0" borderId="0" xfId="0" applyNumberFormat="1" applyFont="1" applyAlignment="1">
      <alignment horizontal="center" vertical="center"/>
    </xf>
    <xf numFmtId="46" fontId="7" fillId="0" borderId="0" xfId="0" applyNumberFormat="1" applyFont="1" applyAlignment="1">
      <alignment horizontal="center" vertical="center"/>
    </xf>
    <xf numFmtId="0" fontId="11" fillId="0" borderId="0" xfId="0" applyFont="1" applyAlignment="1">
      <alignment horizontal="left" wrapText="1"/>
    </xf>
    <xf numFmtId="20" fontId="0" fillId="0" borderId="0" xfId="0" applyNumberFormat="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46" fontId="0" fillId="0" borderId="0" xfId="0" applyNumberFormat="1" applyAlignment="1">
      <alignment horizontal="center" vertical="center"/>
    </xf>
    <xf numFmtId="0" fontId="0" fillId="0" borderId="0" xfId="0" applyAlignment="1">
      <alignment vertical="center"/>
    </xf>
    <xf numFmtId="0" fontId="10" fillId="4" borderId="5" xfId="0" applyFont="1" applyFill="1" applyBorder="1" applyAlignment="1">
      <alignment horizontal="center" vertical="center"/>
    </xf>
    <xf numFmtId="20" fontId="10" fillId="4" borderId="8" xfId="0" applyNumberFormat="1" applyFont="1" applyFill="1" applyBorder="1" applyAlignment="1">
      <alignment horizontal="center" vertical="center"/>
    </xf>
    <xf numFmtId="0" fontId="10" fillId="0" borderId="0" xfId="0" applyFont="1" applyAlignment="1">
      <alignment vertical="center"/>
    </xf>
    <xf numFmtId="20" fontId="9" fillId="4" borderId="8" xfId="0" applyNumberFormat="1"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0" xfId="0" applyFont="1" applyFill="1" applyAlignment="1">
      <alignment horizontal="center"/>
    </xf>
    <xf numFmtId="0" fontId="23" fillId="6" borderId="8" xfId="0" applyFont="1" applyFill="1" applyBorder="1" applyAlignment="1">
      <alignment horizontal="center"/>
    </xf>
    <xf numFmtId="167" fontId="7" fillId="0" borderId="0" xfId="0" applyNumberFormat="1" applyFont="1" applyAlignment="1">
      <alignment horizontal="center" vertical="center"/>
    </xf>
    <xf numFmtId="165" fontId="7" fillId="0" borderId="0" xfId="0" applyNumberFormat="1" applyFont="1" applyAlignment="1">
      <alignment horizontal="center" vertical="center"/>
    </xf>
    <xf numFmtId="0" fontId="12" fillId="0" borderId="0" xfId="1" applyFont="1" applyFill="1" applyBorder="1" applyAlignment="1">
      <alignment horizontal="center" vertical="top" wrapText="1"/>
    </xf>
    <xf numFmtId="0" fontId="7" fillId="0" borderId="0" xfId="0" applyFont="1" applyAlignment="1">
      <alignment horizontal="center" vertical="center" wrapText="1"/>
    </xf>
    <xf numFmtId="167" fontId="18" fillId="0" borderId="0" xfId="1" applyNumberFormat="1" applyFont="1" applyFill="1" applyBorder="1" applyAlignment="1">
      <alignment horizontal="center"/>
    </xf>
    <xf numFmtId="0" fontId="8" fillId="0" borderId="0" xfId="0" applyFont="1" applyAlignment="1">
      <alignment horizontal="center" vertical="top" wrapText="1"/>
    </xf>
    <xf numFmtId="167" fontId="0" fillId="0" borderId="0" xfId="0" applyNumberFormat="1" applyAlignment="1">
      <alignment horizontal="center"/>
    </xf>
    <xf numFmtId="0" fontId="13" fillId="0" borderId="0" xfId="0" applyFont="1" applyAlignment="1">
      <alignment horizontal="center" vertical="top" wrapText="1"/>
    </xf>
    <xf numFmtId="0" fontId="15" fillId="0" borderId="0" xfId="0" applyFont="1" applyAlignment="1">
      <alignment horizontal="center" vertical="center" wrapText="1"/>
    </xf>
    <xf numFmtId="167" fontId="15" fillId="0" borderId="0" xfId="0" applyNumberFormat="1" applyFont="1" applyAlignment="1">
      <alignment horizontal="center" vertical="center"/>
    </xf>
    <xf numFmtId="167" fontId="17" fillId="0" borderId="0" xfId="0" applyNumberFormat="1" applyFont="1" applyAlignment="1">
      <alignment horizontal="center" vertical="center"/>
    </xf>
    <xf numFmtId="167" fontId="8" fillId="0" borderId="0" xfId="0" applyNumberFormat="1" applyFont="1" applyAlignment="1">
      <alignment horizontal="center" vertical="center"/>
    </xf>
    <xf numFmtId="165" fontId="7" fillId="0" borderId="0" xfId="0" applyNumberFormat="1" applyFont="1" applyAlignment="1">
      <alignment vertical="center"/>
    </xf>
    <xf numFmtId="167" fontId="17" fillId="0" borderId="0" xfId="0" applyNumberFormat="1" applyFont="1" applyAlignment="1">
      <alignment vertical="center"/>
    </xf>
    <xf numFmtId="167" fontId="2" fillId="0" borderId="0" xfId="1" applyNumberFormat="1" applyFill="1" applyBorder="1" applyAlignment="1">
      <alignment horizontal="center"/>
    </xf>
    <xf numFmtId="167" fontId="16" fillId="0" borderId="0" xfId="0" applyNumberFormat="1" applyFont="1" applyAlignment="1">
      <alignment horizontal="center" vertical="center"/>
    </xf>
    <xf numFmtId="0" fontId="7" fillId="0" borderId="0" xfId="0" applyFont="1" applyAlignment="1">
      <alignment horizontal="center" vertical="center"/>
    </xf>
    <xf numFmtId="0" fontId="14" fillId="0" borderId="0" xfId="1" applyFont="1" applyFill="1" applyBorder="1" applyAlignment="1">
      <alignment horizontal="center" vertical="top" wrapText="1"/>
    </xf>
    <xf numFmtId="167" fontId="1" fillId="0" borderId="0" xfId="0" applyNumberFormat="1" applyFont="1" applyAlignment="1">
      <alignment horizontal="center"/>
    </xf>
    <xf numFmtId="0" fontId="7" fillId="0" borderId="0" xfId="0" applyFont="1" applyAlignment="1">
      <alignment vertical="top" wrapText="1"/>
    </xf>
    <xf numFmtId="167" fontId="7" fillId="0" borderId="0" xfId="0" applyNumberFormat="1" applyFont="1" applyAlignment="1">
      <alignment vertical="center"/>
    </xf>
    <xf numFmtId="167" fontId="16" fillId="0" borderId="0" xfId="0" applyNumberFormat="1" applyFont="1" applyAlignment="1">
      <alignment vertical="center"/>
    </xf>
    <xf numFmtId="16" fontId="7" fillId="0" borderId="0" xfId="0" applyNumberFormat="1" applyFont="1" applyAlignment="1">
      <alignment vertical="center"/>
    </xf>
    <xf numFmtId="167" fontId="19" fillId="0" borderId="0" xfId="0" applyNumberFormat="1" applyFont="1"/>
    <xf numFmtId="0" fontId="8" fillId="0" borderId="0" xfId="0" applyFont="1" applyAlignment="1">
      <alignment vertical="top" wrapText="1"/>
    </xf>
    <xf numFmtId="0" fontId="12" fillId="0" borderId="0" xfId="1" applyFont="1" applyFill="1" applyBorder="1" applyAlignment="1">
      <alignment vertical="top" wrapText="1"/>
    </xf>
    <xf numFmtId="167" fontId="1" fillId="0" borderId="0" xfId="0" applyNumberFormat="1" applyFont="1"/>
    <xf numFmtId="0" fontId="7" fillId="4" borderId="4"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3" xfId="0" applyFont="1" applyFill="1" applyBorder="1" applyAlignment="1">
      <alignment horizontal="center"/>
    </xf>
    <xf numFmtId="16" fontId="8" fillId="4" borderId="4" xfId="0" applyNumberFormat="1" applyFont="1" applyFill="1" applyBorder="1" applyAlignment="1">
      <alignment horizontal="center"/>
    </xf>
    <xf numFmtId="0" fontId="7" fillId="4" borderId="11" xfId="0" applyFont="1" applyFill="1" applyBorder="1" applyAlignment="1">
      <alignment horizontal="center"/>
    </xf>
    <xf numFmtId="16" fontId="8" fillId="4" borderId="12" xfId="0" applyNumberFormat="1" applyFont="1" applyFill="1" applyBorder="1" applyAlignment="1">
      <alignment horizontal="center"/>
    </xf>
    <xf numFmtId="16" fontId="9" fillId="4" borderId="9" xfId="0" applyNumberFormat="1" applyFont="1" applyFill="1" applyBorder="1" applyAlignment="1">
      <alignment horizontal="center" vertical="center" wrapText="1"/>
    </xf>
    <xf numFmtId="0" fontId="10" fillId="4" borderId="4" xfId="0" applyFont="1" applyFill="1" applyBorder="1" applyAlignment="1">
      <alignment horizontal="center" vertical="center"/>
    </xf>
    <xf numFmtId="20" fontId="10" fillId="4" borderId="9" xfId="0" applyNumberFormat="1" applyFont="1" applyFill="1" applyBorder="1" applyAlignment="1">
      <alignment horizontal="center" vertical="center"/>
    </xf>
    <xf numFmtId="0" fontId="10" fillId="4" borderId="9" xfId="0" applyFont="1" applyFill="1" applyBorder="1" applyAlignment="1">
      <alignment horizontal="center" vertical="center" wrapText="1"/>
    </xf>
    <xf numFmtId="20" fontId="7" fillId="4" borderId="9" xfId="0" applyNumberFormat="1" applyFont="1" applyFill="1" applyBorder="1" applyAlignment="1">
      <alignment horizontal="center" vertical="center"/>
    </xf>
    <xf numFmtId="20" fontId="7" fillId="4" borderId="3" xfId="0" applyNumberFormat="1" applyFont="1" applyFill="1" applyBorder="1" applyAlignment="1">
      <alignment horizontal="center" vertical="center"/>
    </xf>
    <xf numFmtId="20" fontId="10" fillId="4" borderId="9" xfId="0" applyNumberFormat="1" applyFont="1" applyFill="1" applyBorder="1" applyAlignment="1">
      <alignment horizontal="center" vertical="center" wrapText="1"/>
    </xf>
    <xf numFmtId="16" fontId="9" fillId="4" borderId="12" xfId="0" applyNumberFormat="1"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16" xfId="0" applyFont="1" applyFill="1" applyBorder="1" applyAlignment="1">
      <alignment horizontal="center" vertical="center"/>
    </xf>
    <xf numFmtId="0" fontId="10" fillId="4" borderId="16" xfId="0" applyFont="1" applyFill="1" applyBorder="1" applyAlignment="1">
      <alignment horizontal="center" vertical="center" wrapText="1"/>
    </xf>
    <xf numFmtId="20" fontId="10" fillId="4" borderId="16" xfId="0" applyNumberFormat="1" applyFont="1" applyFill="1" applyBorder="1" applyAlignment="1">
      <alignment horizontal="center" vertical="center" wrapText="1"/>
    </xf>
    <xf numFmtId="20" fontId="7" fillId="4" borderId="16" xfId="0" applyNumberFormat="1" applyFont="1" applyFill="1" applyBorder="1" applyAlignment="1">
      <alignment horizontal="center" vertical="center"/>
    </xf>
    <xf numFmtId="20" fontId="7" fillId="4" borderId="11" xfId="0" applyNumberFormat="1" applyFont="1" applyFill="1" applyBorder="1" applyAlignment="1">
      <alignment horizontal="center" vertical="center"/>
    </xf>
    <xf numFmtId="16" fontId="9" fillId="4" borderId="16"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5" borderId="0" xfId="0" applyFont="1" applyFill="1" applyAlignment="1">
      <alignment horizontal="center" vertical="center"/>
    </xf>
    <xf numFmtId="0" fontId="0" fillId="3" borderId="11" xfId="0" applyFill="1" applyBorder="1" applyAlignment="1">
      <alignment horizontal="center" vertical="center"/>
    </xf>
    <xf numFmtId="167" fontId="0" fillId="3" borderId="11" xfId="0" applyNumberFormat="1" applyFill="1" applyBorder="1" applyAlignment="1">
      <alignment horizontal="center" vertical="center"/>
    </xf>
    <xf numFmtId="167" fontId="0" fillId="3" borderId="11" xfId="0" applyNumberFormat="1" applyFill="1" applyBorder="1" applyAlignment="1">
      <alignment horizontal="center" vertical="center" wrapText="1"/>
    </xf>
    <xf numFmtId="167" fontId="0" fillId="3" borderId="0" xfId="0" applyNumberFormat="1" applyFill="1" applyAlignment="1">
      <alignment horizontal="center" vertical="center"/>
    </xf>
    <xf numFmtId="167" fontId="2" fillId="3" borderId="0" xfId="1" applyNumberFormat="1" applyFill="1" applyBorder="1" applyAlignment="1">
      <alignment horizontal="center" vertical="center"/>
    </xf>
    <xf numFmtId="167" fontId="0" fillId="3" borderId="3" xfId="0" applyNumberFormat="1" applyFill="1" applyBorder="1" applyAlignment="1">
      <alignment horizontal="center" vertical="center"/>
    </xf>
    <xf numFmtId="167" fontId="1" fillId="3" borderId="11" xfId="0" applyNumberFormat="1" applyFont="1" applyFill="1" applyBorder="1" applyAlignment="1">
      <alignment horizontal="center" vertical="center"/>
    </xf>
    <xf numFmtId="167" fontId="8" fillId="3" borderId="11" xfId="0" applyNumberFormat="1" applyFont="1" applyFill="1" applyBorder="1" applyAlignment="1">
      <alignment horizontal="center" vertical="center"/>
    </xf>
    <xf numFmtId="167" fontId="8" fillId="3" borderId="4" xfId="0" applyNumberFormat="1" applyFont="1" applyFill="1" applyBorder="1" applyAlignment="1">
      <alignment horizontal="center" vertical="center"/>
    </xf>
    <xf numFmtId="167" fontId="18" fillId="3" borderId="11" xfId="1" applyNumberFormat="1" applyFont="1" applyFill="1" applyBorder="1" applyAlignment="1">
      <alignment horizontal="center" vertical="center" wrapText="1"/>
    </xf>
    <xf numFmtId="16" fontId="10" fillId="0" borderId="0" xfId="0" applyNumberFormat="1" applyFont="1" applyAlignment="1">
      <alignment horizontal="center" vertical="center" wrapText="1"/>
    </xf>
    <xf numFmtId="0" fontId="27" fillId="0" borderId="0" xfId="1" applyFont="1" applyAlignment="1">
      <alignment horizontal="left"/>
    </xf>
    <xf numFmtId="0" fontId="7" fillId="0" borderId="0" xfId="0" applyFont="1" applyAlignment="1">
      <alignment horizontal="left"/>
    </xf>
    <xf numFmtId="0" fontId="10" fillId="7" borderId="10" xfId="0" applyFont="1" applyFill="1" applyBorder="1" applyAlignment="1">
      <alignment vertical="center" wrapText="1"/>
    </xf>
    <xf numFmtId="20" fontId="10" fillId="7" borderId="10" xfId="0" applyNumberFormat="1" applyFont="1" applyFill="1" applyBorder="1" applyAlignment="1">
      <alignment horizontal="center" vertical="top"/>
    </xf>
    <xf numFmtId="164" fontId="9" fillId="7" borderId="10" xfId="0" applyNumberFormat="1" applyFont="1" applyFill="1" applyBorder="1" applyAlignment="1">
      <alignment horizontal="center" vertical="top"/>
    </xf>
    <xf numFmtId="0" fontId="10" fillId="7" borderId="0" xfId="0" applyFont="1" applyFill="1" applyAlignment="1">
      <alignment vertical="center" wrapText="1"/>
    </xf>
    <xf numFmtId="20" fontId="10" fillId="7" borderId="0" xfId="0" applyNumberFormat="1" applyFont="1" applyFill="1" applyAlignment="1">
      <alignment horizontal="center" vertical="top"/>
    </xf>
    <xf numFmtId="164" fontId="9" fillId="7" borderId="0" xfId="0" applyNumberFormat="1" applyFont="1" applyFill="1" applyAlignment="1">
      <alignment horizontal="center" vertical="top"/>
    </xf>
    <xf numFmtId="46" fontId="10" fillId="7" borderId="13" xfId="0" applyNumberFormat="1" applyFont="1" applyFill="1" applyBorder="1" applyAlignment="1">
      <alignment horizontal="center" vertical="top"/>
    </xf>
    <xf numFmtId="46" fontId="10" fillId="7" borderId="3" xfId="0" applyNumberFormat="1" applyFont="1" applyFill="1" applyBorder="1" applyAlignment="1">
      <alignment horizontal="center" vertical="top"/>
    </xf>
    <xf numFmtId="0" fontId="10" fillId="7" borderId="5" xfId="0" applyFont="1" applyFill="1" applyBorder="1" applyAlignment="1">
      <alignment vertical="center" wrapText="1"/>
    </xf>
    <xf numFmtId="20" fontId="10" fillId="7" borderId="5" xfId="0" applyNumberFormat="1" applyFont="1" applyFill="1" applyBorder="1" applyAlignment="1">
      <alignment horizontal="center" vertical="top"/>
    </xf>
    <xf numFmtId="164" fontId="9" fillId="7" borderId="5" xfId="0" applyNumberFormat="1" applyFont="1" applyFill="1" applyBorder="1" applyAlignment="1">
      <alignment horizontal="center" vertical="top"/>
    </xf>
    <xf numFmtId="46" fontId="10" fillId="7" borderId="4" xfId="0" applyNumberFormat="1" applyFont="1" applyFill="1" applyBorder="1" applyAlignment="1">
      <alignment horizontal="center" vertical="top"/>
    </xf>
    <xf numFmtId="20" fontId="10" fillId="4" borderId="13" xfId="0" applyNumberFormat="1" applyFont="1" applyFill="1" applyBorder="1" applyAlignment="1">
      <alignment horizontal="center" vertical="center" wrapText="1"/>
    </xf>
    <xf numFmtId="167" fontId="17" fillId="3" borderId="2" xfId="0" applyNumberFormat="1" applyFont="1" applyFill="1" applyBorder="1" applyAlignment="1">
      <alignment horizontal="center" vertical="center"/>
    </xf>
    <xf numFmtId="167" fontId="17" fillId="3" borderId="4" xfId="0" applyNumberFormat="1" applyFont="1" applyFill="1" applyBorder="1" applyAlignment="1">
      <alignment horizontal="center" vertical="center"/>
    </xf>
    <xf numFmtId="16" fontId="17" fillId="3" borderId="4" xfId="0" applyNumberFormat="1" applyFont="1" applyFill="1" applyBorder="1" applyAlignment="1">
      <alignment horizontal="center" vertical="center"/>
    </xf>
    <xf numFmtId="167" fontId="17" fillId="3" borderId="6" xfId="0" applyNumberFormat="1" applyFont="1" applyFill="1" applyBorder="1" applyAlignment="1">
      <alignment horizontal="center" vertical="center"/>
    </xf>
    <xf numFmtId="167" fontId="17" fillId="3" borderId="12" xfId="0" applyNumberFormat="1" applyFont="1" applyFill="1" applyBorder="1" applyAlignment="1">
      <alignment horizontal="center" vertical="center"/>
    </xf>
    <xf numFmtId="0" fontId="3" fillId="2" borderId="0" xfId="0" applyFont="1" applyFill="1" applyAlignment="1">
      <alignment horizontal="left" vertical="center" wrapText="1"/>
    </xf>
    <xf numFmtId="167" fontId="7" fillId="8" borderId="2" xfId="0" applyNumberFormat="1" applyFont="1" applyFill="1" applyBorder="1" applyAlignment="1">
      <alignment horizontal="center" vertical="center"/>
    </xf>
    <xf numFmtId="167" fontId="7" fillId="8" borderId="6" xfId="0" applyNumberFormat="1" applyFont="1" applyFill="1" applyBorder="1" applyAlignment="1">
      <alignment horizontal="center" vertical="center"/>
    </xf>
    <xf numFmtId="167" fontId="8" fillId="8" borderId="0" xfId="0" applyNumberFormat="1" applyFont="1" applyFill="1" applyAlignment="1">
      <alignment horizontal="right" vertical="center"/>
    </xf>
    <xf numFmtId="0" fontId="7" fillId="8" borderId="0" xfId="0" applyFont="1" applyFill="1" applyAlignment="1">
      <alignment vertical="center"/>
    </xf>
    <xf numFmtId="0" fontId="7" fillId="8" borderId="0" xfId="0" applyFont="1" applyFill="1" applyAlignment="1">
      <alignment horizontal="center" vertical="center"/>
    </xf>
    <xf numFmtId="167" fontId="7" fillId="8" borderId="0" xfId="0" applyNumberFormat="1" applyFont="1" applyFill="1" applyAlignment="1">
      <alignment vertical="center"/>
    </xf>
    <xf numFmtId="167" fontId="7" fillId="8" borderId="5" xfId="0" applyNumberFormat="1" applyFont="1" applyFill="1" applyBorder="1" applyAlignment="1">
      <alignment vertical="center"/>
    </xf>
    <xf numFmtId="0" fontId="8" fillId="4" borderId="0" xfId="0" applyFont="1" applyFill="1" applyAlignment="1">
      <alignment horizontal="center" vertical="center"/>
    </xf>
    <xf numFmtId="0" fontId="7" fillId="4" borderId="0" xfId="0" applyFont="1" applyFill="1" applyAlignment="1">
      <alignment horizontal="center" vertical="center"/>
    </xf>
    <xf numFmtId="0" fontId="10" fillId="4" borderId="0" xfId="0" applyFont="1" applyFill="1" applyAlignment="1">
      <alignment horizontal="center" vertical="center" wrapText="1"/>
    </xf>
    <xf numFmtId="46" fontId="10" fillId="7" borderId="0" xfId="0" applyNumberFormat="1" applyFont="1" applyFill="1" applyAlignment="1">
      <alignment horizontal="center" vertical="top"/>
    </xf>
    <xf numFmtId="0" fontId="8" fillId="8" borderId="0" xfId="0" applyFont="1" applyFill="1" applyAlignment="1">
      <alignment horizontal="right"/>
    </xf>
    <xf numFmtId="0" fontId="8" fillId="8" borderId="5" xfId="0" applyFont="1" applyFill="1" applyBorder="1" applyAlignment="1">
      <alignment horizontal="right"/>
    </xf>
    <xf numFmtId="166" fontId="8" fillId="3" borderId="0" xfId="0" applyNumberFormat="1" applyFont="1" applyFill="1" applyAlignment="1">
      <alignment horizontal="right" wrapText="1"/>
    </xf>
    <xf numFmtId="166" fontId="8" fillId="3" borderId="5" xfId="0" applyNumberFormat="1" applyFont="1" applyFill="1" applyBorder="1" applyAlignment="1">
      <alignment horizontal="right" wrapText="1"/>
    </xf>
    <xf numFmtId="0" fontId="8" fillId="3" borderId="2" xfId="0" applyFont="1" applyFill="1" applyBorder="1" applyAlignment="1">
      <alignment horizontal="right" vertical="center" wrapText="1" indent="1"/>
    </xf>
    <xf numFmtId="0" fontId="8" fillId="3" borderId="0" xfId="0" applyFont="1" applyFill="1" applyAlignment="1">
      <alignment horizontal="right" vertical="center" wrapText="1" indent="1"/>
    </xf>
    <xf numFmtId="0" fontId="8" fillId="3" borderId="6" xfId="0" applyFont="1" applyFill="1" applyBorder="1" applyAlignment="1">
      <alignment horizontal="right" vertical="center" wrapText="1" indent="1"/>
    </xf>
    <xf numFmtId="0" fontId="8" fillId="3" borderId="5" xfId="0" applyFont="1" applyFill="1" applyBorder="1" applyAlignment="1">
      <alignment horizontal="right" vertical="center" wrapText="1" indent="1"/>
    </xf>
    <xf numFmtId="20" fontId="10" fillId="7" borderId="10" xfId="0" applyNumberFormat="1" applyFont="1" applyFill="1" applyBorder="1" applyAlignment="1">
      <alignment horizontal="center" vertical="top" wrapText="1"/>
    </xf>
    <xf numFmtId="20" fontId="10" fillId="7" borderId="0" xfId="0" applyNumberFormat="1" applyFont="1" applyFill="1" applyAlignment="1">
      <alignment horizontal="center" vertical="top" wrapText="1"/>
    </xf>
    <xf numFmtId="20" fontId="10" fillId="7" borderId="5" xfId="0" applyNumberFormat="1" applyFont="1" applyFill="1" applyBorder="1" applyAlignment="1">
      <alignment horizontal="center" vertical="top" wrapText="1"/>
    </xf>
    <xf numFmtId="20" fontId="10" fillId="7" borderId="10" xfId="0" applyNumberFormat="1" applyFont="1" applyFill="1" applyBorder="1" applyAlignment="1">
      <alignment horizontal="center" vertical="top"/>
    </xf>
    <xf numFmtId="20" fontId="10" fillId="7" borderId="0" xfId="0" applyNumberFormat="1" applyFont="1" applyFill="1" applyAlignment="1">
      <alignment horizontal="center" vertical="top"/>
    </xf>
    <xf numFmtId="20" fontId="10" fillId="7" borderId="5" xfId="0" applyNumberFormat="1" applyFont="1" applyFill="1" applyBorder="1" applyAlignment="1">
      <alignment horizontal="center" vertical="top"/>
    </xf>
    <xf numFmtId="0" fontId="3" fillId="2" borderId="1" xfId="0" applyFont="1" applyFill="1" applyBorder="1" applyAlignment="1">
      <alignment horizontal="left" vertical="center" wrapText="1"/>
    </xf>
    <xf numFmtId="0" fontId="3" fillId="2" borderId="0" xfId="0" applyFont="1" applyFill="1" applyAlignment="1">
      <alignment horizontal="left" vertical="center" wrapText="1"/>
    </xf>
    <xf numFmtId="0" fontId="7" fillId="4" borderId="0" xfId="0" applyFont="1" applyFill="1" applyAlignment="1">
      <alignment horizontal="center"/>
    </xf>
    <xf numFmtId="0" fontId="7" fillId="4" borderId="3" xfId="0" applyFont="1" applyFill="1" applyBorder="1" applyAlignment="1">
      <alignment horizontal="center"/>
    </xf>
    <xf numFmtId="16" fontId="8" fillId="4" borderId="5" xfId="0" applyNumberFormat="1" applyFont="1" applyFill="1" applyBorder="1" applyAlignment="1">
      <alignment horizontal="center"/>
    </xf>
    <xf numFmtId="16" fontId="8" fillId="4" borderId="4" xfId="0" applyNumberFormat="1" applyFont="1" applyFill="1" applyBorder="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7" fillId="7" borderId="15"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7" fillId="7" borderId="12" xfId="0" applyFont="1" applyFill="1" applyBorder="1" applyAlignment="1">
      <alignment horizontal="left" vertical="center" wrapText="1"/>
    </xf>
    <xf numFmtId="20" fontId="10" fillId="6" borderId="10" xfId="0" applyNumberFormat="1" applyFont="1" applyFill="1" applyBorder="1" applyAlignment="1">
      <alignment horizontal="center" vertical="top" wrapText="1"/>
    </xf>
    <xf numFmtId="20" fontId="10" fillId="6" borderId="0" xfId="0" applyNumberFormat="1" applyFont="1" applyFill="1" applyAlignment="1">
      <alignment horizontal="center" vertical="top" wrapText="1"/>
    </xf>
    <xf numFmtId="20" fontId="10" fillId="6" borderId="5" xfId="0" applyNumberFormat="1" applyFont="1" applyFill="1" applyBorder="1" applyAlignment="1">
      <alignment horizontal="center" vertical="top" wrapText="1"/>
    </xf>
    <xf numFmtId="165" fontId="7" fillId="3" borderId="2" xfId="0" applyNumberFormat="1" applyFont="1" applyFill="1" applyBorder="1" applyAlignment="1">
      <alignment horizontal="center" vertical="center"/>
    </xf>
    <xf numFmtId="165" fontId="7" fillId="3" borderId="0" xfId="0" applyNumberFormat="1" applyFont="1" applyFill="1" applyAlignment="1">
      <alignment horizontal="center" vertical="center"/>
    </xf>
    <xf numFmtId="165" fontId="7" fillId="3" borderId="3" xfId="0" applyNumberFormat="1" applyFont="1" applyFill="1" applyBorder="1" applyAlignment="1">
      <alignment horizontal="center" vertical="center"/>
    </xf>
    <xf numFmtId="0" fontId="7" fillId="3" borderId="3" xfId="0" applyFont="1" applyFill="1" applyBorder="1" applyAlignment="1">
      <alignment horizontal="center" vertical="top" wrapText="1"/>
    </xf>
    <xf numFmtId="0" fontId="7" fillId="3" borderId="4" xfId="0" applyFont="1" applyFill="1" applyBorder="1" applyAlignment="1">
      <alignment horizontal="center" vertical="top" wrapText="1"/>
    </xf>
    <xf numFmtId="0" fontId="12" fillId="3" borderId="2" xfId="1" applyFont="1" applyFill="1" applyBorder="1" applyAlignment="1">
      <alignment horizontal="center" vertical="top" wrapText="1"/>
    </xf>
    <xf numFmtId="0" fontId="12" fillId="3" borderId="0" xfId="1" applyFont="1" applyFill="1" applyBorder="1" applyAlignment="1">
      <alignment horizontal="center" vertical="top" wrapText="1"/>
    </xf>
    <xf numFmtId="0" fontId="12" fillId="3" borderId="3" xfId="1" applyFont="1" applyFill="1" applyBorder="1" applyAlignment="1">
      <alignment horizontal="center" vertical="top" wrapText="1"/>
    </xf>
    <xf numFmtId="0" fontId="22" fillId="5" borderId="0" xfId="0" applyFont="1" applyFill="1" applyAlignment="1">
      <alignment horizontal="right" vertical="center" wrapText="1"/>
    </xf>
    <xf numFmtId="0" fontId="22" fillId="5" borderId="5" xfId="0" applyFont="1" applyFill="1" applyBorder="1" applyAlignment="1">
      <alignment horizontal="right" vertical="center"/>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167" fontId="7" fillId="3" borderId="14" xfId="0" applyNumberFormat="1" applyFont="1" applyFill="1" applyBorder="1" applyAlignment="1">
      <alignment horizontal="center" vertical="center"/>
    </xf>
    <xf numFmtId="167" fontId="7" fillId="3" borderId="10" xfId="0" applyNumberFormat="1" applyFont="1" applyFill="1" applyBorder="1" applyAlignment="1">
      <alignment horizontal="center" vertical="center"/>
    </xf>
    <xf numFmtId="167" fontId="7" fillId="3" borderId="13" xfId="0" applyNumberFormat="1" applyFont="1" applyFill="1" applyBorder="1" applyAlignment="1">
      <alignment horizontal="center" vertical="center"/>
    </xf>
    <xf numFmtId="167" fontId="7" fillId="3" borderId="2" xfId="0" applyNumberFormat="1" applyFont="1" applyFill="1" applyBorder="1" applyAlignment="1">
      <alignment horizontal="center" vertical="center"/>
    </xf>
    <xf numFmtId="167" fontId="7" fillId="3" borderId="0" xfId="0" applyNumberFormat="1" applyFont="1" applyFill="1" applyAlignment="1">
      <alignment horizontal="center" vertical="center"/>
    </xf>
    <xf numFmtId="167" fontId="7" fillId="3" borderId="3" xfId="0" applyNumberFormat="1" applyFont="1" applyFill="1" applyBorder="1" applyAlignment="1">
      <alignment horizontal="center" vertical="center"/>
    </xf>
    <xf numFmtId="0" fontId="7" fillId="6" borderId="10" xfId="0" applyFont="1" applyFill="1" applyBorder="1" applyAlignment="1">
      <alignment horizontal="left" vertical="center" wrapText="1"/>
    </xf>
    <xf numFmtId="0" fontId="7" fillId="6" borderId="10" xfId="0" applyFont="1" applyFill="1" applyBorder="1" applyAlignment="1">
      <alignment horizontal="left" vertical="center"/>
    </xf>
    <xf numFmtId="0" fontId="7" fillId="6" borderId="13" xfId="0" applyFont="1" applyFill="1" applyBorder="1" applyAlignment="1">
      <alignment horizontal="left" vertical="center"/>
    </xf>
    <xf numFmtId="0" fontId="7" fillId="6" borderId="5" xfId="0" applyFont="1" applyFill="1" applyBorder="1" applyAlignment="1">
      <alignment horizontal="left" vertical="center"/>
    </xf>
    <xf numFmtId="0" fontId="7" fillId="6" borderId="4" xfId="0" applyFont="1" applyFill="1" applyBorder="1" applyAlignment="1">
      <alignment horizontal="left" vertical="center"/>
    </xf>
    <xf numFmtId="0" fontId="7" fillId="6" borderId="14" xfId="0" applyFont="1" applyFill="1" applyBorder="1" applyAlignment="1">
      <alignment horizontal="left" vertical="center"/>
    </xf>
    <xf numFmtId="0" fontId="7" fillId="6" borderId="6" xfId="0" applyFont="1" applyFill="1" applyBorder="1" applyAlignment="1">
      <alignment horizontal="left" vertical="center"/>
    </xf>
    <xf numFmtId="0" fontId="23" fillId="6" borderId="10" xfId="0" applyFont="1" applyFill="1" applyBorder="1" applyAlignment="1">
      <alignment horizontal="center" vertical="center"/>
    </xf>
    <xf numFmtId="0" fontId="23" fillId="6" borderId="5" xfId="0" applyFont="1" applyFill="1" applyBorder="1" applyAlignment="1">
      <alignment horizontal="center" vertical="center"/>
    </xf>
    <xf numFmtId="167" fontId="8" fillId="3" borderId="14" xfId="0" applyNumberFormat="1" applyFont="1" applyFill="1" applyBorder="1" applyAlignment="1">
      <alignment horizontal="center" vertical="center"/>
    </xf>
    <xf numFmtId="167" fontId="8" fillId="3" borderId="10" xfId="0" applyNumberFormat="1" applyFont="1" applyFill="1" applyBorder="1" applyAlignment="1">
      <alignment horizontal="center" vertical="center"/>
    </xf>
    <xf numFmtId="167" fontId="8" fillId="3" borderId="13" xfId="0" applyNumberFormat="1" applyFont="1" applyFill="1" applyBorder="1" applyAlignment="1">
      <alignment horizontal="center" vertical="center"/>
    </xf>
    <xf numFmtId="167" fontId="1" fillId="3" borderId="2" xfId="0" applyNumberFormat="1" applyFont="1" applyFill="1" applyBorder="1" applyAlignment="1">
      <alignment horizontal="center" vertical="center" wrapText="1"/>
    </xf>
    <xf numFmtId="167" fontId="1" fillId="3" borderId="0" xfId="0" applyNumberFormat="1" applyFont="1" applyFill="1" applyAlignment="1">
      <alignment horizontal="center" vertical="center"/>
    </xf>
    <xf numFmtId="167" fontId="1" fillId="3" borderId="3" xfId="0" applyNumberFormat="1" applyFont="1" applyFill="1" applyBorder="1" applyAlignment="1">
      <alignment horizontal="center" vertical="center"/>
    </xf>
    <xf numFmtId="0" fontId="14" fillId="3" borderId="2" xfId="1" applyFont="1" applyFill="1" applyBorder="1" applyAlignment="1">
      <alignment horizontal="center" vertical="top" wrapText="1"/>
    </xf>
    <xf numFmtId="0" fontId="14" fillId="3" borderId="0" xfId="1" applyFont="1" applyFill="1" applyBorder="1" applyAlignment="1">
      <alignment horizontal="center" vertical="top" wrapText="1"/>
    </xf>
    <xf numFmtId="0" fontId="14" fillId="3" borderId="3" xfId="1" applyFont="1" applyFill="1" applyBorder="1" applyAlignment="1">
      <alignment horizontal="center" vertical="top" wrapText="1"/>
    </xf>
    <xf numFmtId="0" fontId="7" fillId="3" borderId="0" xfId="0" applyFont="1" applyFill="1" applyAlignment="1">
      <alignment horizontal="center" vertical="center"/>
    </xf>
    <xf numFmtId="0" fontId="7" fillId="3" borderId="3" xfId="0" applyFont="1" applyFill="1" applyBorder="1" applyAlignment="1">
      <alignment horizontal="center" vertical="center"/>
    </xf>
    <xf numFmtId="167" fontId="1" fillId="3" borderId="2" xfId="0" applyNumberFormat="1" applyFont="1" applyFill="1" applyBorder="1" applyAlignment="1">
      <alignment horizontal="center" vertical="center"/>
    </xf>
    <xf numFmtId="167" fontId="19" fillId="3" borderId="2" xfId="0" applyNumberFormat="1" applyFont="1" applyFill="1" applyBorder="1" applyAlignment="1">
      <alignment horizontal="center" vertical="center" wrapText="1"/>
    </xf>
    <xf numFmtId="167" fontId="19" fillId="3" borderId="0" xfId="0" applyNumberFormat="1" applyFont="1" applyFill="1" applyAlignment="1">
      <alignment horizontal="center" vertical="center"/>
    </xf>
    <xf numFmtId="167" fontId="19" fillId="3" borderId="3" xfId="0" applyNumberFormat="1" applyFont="1" applyFill="1" applyBorder="1" applyAlignment="1">
      <alignment horizontal="center" vertical="center"/>
    </xf>
    <xf numFmtId="167" fontId="7" fillId="3" borderId="6" xfId="0" applyNumberFormat="1" applyFont="1" applyFill="1" applyBorder="1" applyAlignment="1">
      <alignment horizontal="center" vertical="center"/>
    </xf>
    <xf numFmtId="167" fontId="7" fillId="3" borderId="5" xfId="0" applyNumberFormat="1" applyFont="1" applyFill="1" applyBorder="1" applyAlignment="1">
      <alignment horizontal="center" vertical="center"/>
    </xf>
    <xf numFmtId="167" fontId="7" fillId="3" borderId="4" xfId="0" applyNumberFormat="1" applyFont="1" applyFill="1" applyBorder="1" applyAlignment="1">
      <alignment horizontal="center" vertical="center"/>
    </xf>
    <xf numFmtId="167" fontId="16" fillId="3" borderId="6" xfId="0" applyNumberFormat="1" applyFont="1" applyFill="1" applyBorder="1" applyAlignment="1">
      <alignment horizontal="center" vertical="center"/>
    </xf>
    <xf numFmtId="167" fontId="16" fillId="3" borderId="5" xfId="0" applyNumberFormat="1" applyFont="1" applyFill="1" applyBorder="1" applyAlignment="1">
      <alignment horizontal="center" vertical="center"/>
    </xf>
    <xf numFmtId="167" fontId="16" fillId="3" borderId="4" xfId="0" applyNumberFormat="1" applyFont="1" applyFill="1" applyBorder="1" applyAlignment="1">
      <alignment horizontal="center" vertical="center"/>
    </xf>
    <xf numFmtId="16" fontId="7" fillId="3" borderId="5" xfId="0" applyNumberFormat="1" applyFont="1" applyFill="1" applyBorder="1" applyAlignment="1">
      <alignment horizontal="center" vertical="center"/>
    </xf>
    <xf numFmtId="16" fontId="7" fillId="3" borderId="4" xfId="0" applyNumberFormat="1" applyFont="1" applyFill="1" applyBorder="1" applyAlignment="1">
      <alignment horizontal="center" vertical="center"/>
    </xf>
    <xf numFmtId="16" fontId="7" fillId="3" borderId="6" xfId="0" applyNumberFormat="1" applyFont="1" applyFill="1" applyBorder="1" applyAlignment="1">
      <alignment horizontal="center" vertical="center"/>
    </xf>
    <xf numFmtId="16" fontId="7" fillId="3" borderId="7" xfId="0" applyNumberFormat="1" applyFont="1" applyFill="1" applyBorder="1" applyAlignment="1">
      <alignment horizontal="center" vertical="center"/>
    </xf>
    <xf numFmtId="16" fontId="7" fillId="3" borderId="8" xfId="0" applyNumberFormat="1" applyFont="1" applyFill="1" applyBorder="1" applyAlignment="1">
      <alignment horizontal="center" vertical="center"/>
    </xf>
    <xf numFmtId="16" fontId="7" fillId="3" borderId="9" xfId="0" applyNumberFormat="1" applyFont="1" applyFill="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10</xdr:row>
      <xdr:rowOff>94786</xdr:rowOff>
    </xdr:from>
    <xdr:to>
      <xdr:col>12</xdr:col>
      <xdr:colOff>110663</xdr:colOff>
      <xdr:row>30</xdr:row>
      <xdr:rowOff>129619</xdr:rowOff>
    </xdr:to>
    <xdr:pic>
      <xdr:nvPicPr>
        <xdr:cNvPr id="2" name="Grafik 1">
          <a:extLst>
            <a:ext uri="{FF2B5EF4-FFF2-40B4-BE49-F238E27FC236}">
              <a16:creationId xmlns:a16="http://schemas.microsoft.com/office/drawing/2014/main" id="{FFE095E4-8FF0-04FA-EFDD-7665E925260F}"/>
            </a:ext>
          </a:extLst>
        </xdr:cNvPr>
        <xdr:cNvPicPr>
          <a:picLocks noChangeAspect="1"/>
        </xdr:cNvPicPr>
      </xdr:nvPicPr>
      <xdr:blipFill>
        <a:blip xmlns:r="http://schemas.openxmlformats.org/officeDocument/2006/relationships" r:embed="rId1"/>
        <a:stretch>
          <a:fillRect/>
        </a:stretch>
      </xdr:blipFill>
      <xdr:spPr>
        <a:xfrm>
          <a:off x="982980" y="1923586"/>
          <a:ext cx="8637443" cy="369243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oferhaus.com/" TargetMode="External"/><Relationship Id="rId13" Type="http://schemas.openxmlformats.org/officeDocument/2006/relationships/hyperlink" Target="mailto:lawo66@gmx.at" TargetMode="External"/><Relationship Id="rId3" Type="http://schemas.openxmlformats.org/officeDocument/2006/relationships/hyperlink" Target="https://www.arbatasar.it/" TargetMode="External"/><Relationship Id="rId7" Type="http://schemas.openxmlformats.org/officeDocument/2006/relationships/hyperlink" Target="https://www.mobylines.de/mds/web/mbooking.app" TargetMode="External"/><Relationship Id="rId12" Type="http://schemas.openxmlformats.org/officeDocument/2006/relationships/hyperlink" Target="mailto:nicole.poje@gmx.at" TargetMode="External"/><Relationship Id="rId2" Type="http://schemas.openxmlformats.org/officeDocument/2006/relationships/hyperlink" Target="https://www.booking.com/hotel/it/agriturismo-vaddidulimu.de.html?aid=1549630&amp;label=clicktrip-bn-n47-110223-agriturismo_vaddidulimu-i550859-s118681-wh31GJaUd4mbVKvvi-cu_tab-d4002-dc3&amp;sid=4e28aa0d250b0351f62b2baa835047f1&amp;all_sr_blocks=43160301_203857657_0_33_0&amp;checkin=2023-06-16&amp;checkout=2023-06-17&amp;dest_id=-120493&amp;dest_type=city&amp;dist=0&amp;group_adults=2&amp;group_children=0&amp;hapos=1&amp;highlighted_blocks=43160301_203857657_0_33_0&amp;hpos=1&amp;matching_block_id=43160301_203857657_0_33_0&amp;no_rooms=1&amp;req_adults=2&amp;req_children=0&amp;room1=A%2CA&amp;sb_price_type=total&amp;sr_order=popularity&amp;sr_pri_blocks=43160301_203857657_0_33_0__7000&amp;srepoch=1676141969&amp;srpvid=f58285877cc702bc&amp;type=total&amp;ucfs=1&amp;activeTab=main" TargetMode="External"/><Relationship Id="rId1" Type="http://schemas.openxmlformats.org/officeDocument/2006/relationships/hyperlink" Target="https://eden-hotel-bormio.mrpreno.net/f/c638cd50c595d25153a2b7443d26fb59" TargetMode="External"/><Relationship Id="rId6" Type="http://schemas.openxmlformats.org/officeDocument/2006/relationships/hyperlink" Target="https://www.airbnb.de/rooms/655496412593356085?adults=2&amp;location=Le%20Piastre%2C%20Province%20of%20Pistoia%2C%20Italy&amp;check_in=2023-06-10&amp;check_out=2023-06-11&amp;federated_search_id=2afa34e0-5ca7-4128-b9a8-0071826f908b&amp;source_impression_id=p3_1669796292_kLw8ns14eL5sxjm%2B" TargetMode="External"/><Relationship Id="rId11" Type="http://schemas.openxmlformats.org/officeDocument/2006/relationships/hyperlink" Target="mailto:pepa1964@gmx.net" TargetMode="External"/><Relationship Id="rId5" Type="http://schemas.openxmlformats.org/officeDocument/2006/relationships/hyperlink" Target="https://hotelmania.net/hotel/pescia/il-priorato/" TargetMode="External"/><Relationship Id="rId15" Type="http://schemas.openxmlformats.org/officeDocument/2006/relationships/printerSettings" Target="../printerSettings/printerSettings1.bin"/><Relationship Id="rId10" Type="http://schemas.openxmlformats.org/officeDocument/2006/relationships/hyperlink" Target="mailto:karlzechner84@gmail.com" TargetMode="External"/><Relationship Id="rId4" Type="http://schemas.openxmlformats.org/officeDocument/2006/relationships/hyperlink" Target="https://www.gitesofildeleaufrancardo.com/" TargetMode="External"/><Relationship Id="rId9" Type="http://schemas.openxmlformats.org/officeDocument/2006/relationships/hyperlink" Target="mailto:michaelrebernig92@gmail.com" TargetMode="External"/><Relationship Id="rId14" Type="http://schemas.openxmlformats.org/officeDocument/2006/relationships/hyperlink" Target="mailto:cl.puschl@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9219F-DD1C-4609-92A2-45E1A6694658}">
  <sheetPr>
    <pageSetUpPr fitToPage="1"/>
  </sheetPr>
  <dimension ref="A1:AD70"/>
  <sheetViews>
    <sheetView tabSelected="1" topLeftCell="S13" zoomScale="89" zoomScaleNormal="89" workbookViewId="0">
      <selection activeCell="AC30" sqref="AC30"/>
    </sheetView>
  </sheetViews>
  <sheetFormatPr baseColWidth="10" defaultColWidth="26" defaultRowHeight="14.4" outlineLevelRow="2" outlineLevelCol="1" x14ac:dyDescent="0.3"/>
  <cols>
    <col min="1" max="1" width="37.6640625" customWidth="1"/>
    <col min="2" max="2" width="10.33203125" bestFit="1" customWidth="1"/>
    <col min="3" max="3" width="19.6640625" style="115" customWidth="1"/>
    <col min="4" max="4" width="11.109375" style="115" customWidth="1" outlineLevel="1"/>
    <col min="5" max="5" width="11.44140625" style="115" customWidth="1" outlineLevel="1"/>
    <col min="6" max="6" width="13.33203125" style="115" customWidth="1" outlineLevel="1"/>
    <col min="7" max="7" width="12.6640625" style="115" customWidth="1" outlineLevel="1"/>
    <col min="8" max="9" width="12.44140625" style="115" bestFit="1" customWidth="1" outlineLevel="1"/>
    <col min="10" max="10" width="13.5546875" style="115" customWidth="1" outlineLevel="1"/>
    <col min="11" max="11" width="11" style="115" bestFit="1" customWidth="1" outlineLevel="1"/>
    <col min="12" max="12" width="15.109375" style="115" customWidth="1" outlineLevel="1"/>
    <col min="13" max="13" width="12.5546875" style="115" customWidth="1" outlineLevel="1"/>
    <col min="14" max="14" width="12.44140625" style="115" bestFit="1" customWidth="1" outlineLevel="1"/>
    <col min="15" max="15" width="12.44140625" style="115" customWidth="1" outlineLevel="1"/>
    <col min="16" max="17" width="12.6640625" style="115" customWidth="1" outlineLevel="1"/>
    <col min="18" max="18" width="19" style="115" customWidth="1" outlineLevel="1"/>
    <col min="19" max="21" width="15.88671875" style="115" customWidth="1" outlineLevel="1"/>
    <col min="22" max="23" width="11.5546875" style="115" customWidth="1" outlineLevel="1"/>
    <col min="24" max="24" width="9.5546875" style="116" customWidth="1" outlineLevel="1"/>
    <col min="25" max="25" width="10.6640625" style="116" customWidth="1" outlineLevel="1"/>
    <col min="26" max="26" width="20.44140625" style="117" customWidth="1" outlineLevel="1"/>
    <col min="27" max="27" width="17.109375" style="117" customWidth="1" outlineLevel="1"/>
    <col min="28" max="28" width="17" customWidth="1"/>
  </cols>
  <sheetData>
    <row r="1" spans="1:28" s="1" customFormat="1" ht="45.6" customHeight="1" x14ac:dyDescent="0.3">
      <c r="A1" s="255" t="s">
        <v>0</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29"/>
    </row>
    <row r="2" spans="1:28" ht="21" x14ac:dyDescent="0.4">
      <c r="A2" s="2" t="s">
        <v>1</v>
      </c>
      <c r="B2" s="3"/>
      <c r="C2" s="4"/>
      <c r="D2" s="4"/>
      <c r="E2" s="4"/>
      <c r="F2" s="4"/>
      <c r="G2" s="4"/>
      <c r="H2" s="4"/>
      <c r="I2" s="4"/>
      <c r="J2" s="4"/>
      <c r="K2" s="4"/>
      <c r="L2" s="4"/>
      <c r="M2" s="4"/>
      <c r="N2" s="4"/>
      <c r="O2" s="4"/>
      <c r="P2" s="4"/>
      <c r="Q2" s="4"/>
      <c r="R2" s="4"/>
      <c r="S2" s="4"/>
      <c r="T2" s="4"/>
      <c r="U2" s="4"/>
      <c r="V2" s="4"/>
      <c r="W2" s="4"/>
      <c r="X2" s="5"/>
      <c r="Y2" s="4"/>
      <c r="Z2" s="4"/>
      <c r="AA2" s="4"/>
    </row>
    <row r="3" spans="1:28" s="11" customFormat="1" ht="25.95" customHeight="1" outlineLevel="1" x14ac:dyDescent="0.3">
      <c r="A3" s="6"/>
      <c r="B3" s="7"/>
      <c r="C3" s="177" t="s">
        <v>2</v>
      </c>
      <c r="D3" s="257" t="s">
        <v>3</v>
      </c>
      <c r="E3" s="258"/>
      <c r="F3" s="179" t="s">
        <v>4</v>
      </c>
      <c r="G3" s="177" t="s">
        <v>5</v>
      </c>
      <c r="H3" s="177" t="s">
        <v>6</v>
      </c>
      <c r="I3" s="177" t="s">
        <v>7</v>
      </c>
      <c r="J3" s="177" t="s">
        <v>8</v>
      </c>
      <c r="K3" s="257" t="s">
        <v>2</v>
      </c>
      <c r="L3" s="257"/>
      <c r="M3" s="258"/>
      <c r="N3" s="179" t="s">
        <v>3</v>
      </c>
      <c r="O3" s="177" t="s">
        <v>4</v>
      </c>
      <c r="P3" s="257" t="s">
        <v>5</v>
      </c>
      <c r="Q3" s="258"/>
      <c r="R3" s="179" t="s">
        <v>6</v>
      </c>
      <c r="S3" s="8" t="s">
        <v>7</v>
      </c>
      <c r="T3" s="8" t="s">
        <v>8</v>
      </c>
      <c r="U3" s="8" t="s">
        <v>2</v>
      </c>
      <c r="V3" s="8" t="s">
        <v>3</v>
      </c>
      <c r="W3" s="8"/>
      <c r="X3" s="9" t="s">
        <v>9</v>
      </c>
      <c r="Y3" s="10" t="s">
        <v>10</v>
      </c>
      <c r="Z3" s="10"/>
      <c r="AA3" s="10"/>
    </row>
    <row r="4" spans="1:28" s="17" customFormat="1" ht="14.25" customHeight="1" outlineLevel="1" x14ac:dyDescent="0.3">
      <c r="A4" s="12" t="s">
        <v>11</v>
      </c>
      <c r="B4" s="13"/>
      <c r="C4" s="178">
        <v>44722</v>
      </c>
      <c r="D4" s="259">
        <v>44723</v>
      </c>
      <c r="E4" s="260"/>
      <c r="F4" s="180">
        <v>44724</v>
      </c>
      <c r="G4" s="178">
        <v>44725</v>
      </c>
      <c r="H4" s="178">
        <v>44726</v>
      </c>
      <c r="I4" s="178">
        <v>44727</v>
      </c>
      <c r="J4" s="178">
        <v>44728</v>
      </c>
      <c r="K4" s="259">
        <v>44729</v>
      </c>
      <c r="L4" s="259"/>
      <c r="M4" s="260"/>
      <c r="N4" s="180">
        <v>44730</v>
      </c>
      <c r="O4" s="178">
        <v>44731</v>
      </c>
      <c r="P4" s="259">
        <v>44732</v>
      </c>
      <c r="Q4" s="260"/>
      <c r="R4" s="180">
        <v>44733</v>
      </c>
      <c r="S4" s="14">
        <v>44734</v>
      </c>
      <c r="T4" s="14">
        <v>45100</v>
      </c>
      <c r="U4" s="14">
        <v>45101</v>
      </c>
      <c r="V4" s="14">
        <v>44737</v>
      </c>
      <c r="W4" s="14"/>
      <c r="X4" s="15" t="s">
        <v>12</v>
      </c>
      <c r="Y4" s="16" t="s">
        <v>13</v>
      </c>
      <c r="Z4" s="16"/>
      <c r="AA4" s="237"/>
    </row>
    <row r="5" spans="1:28" s="24" customFormat="1" ht="43.2" customHeight="1" outlineLevel="1" x14ac:dyDescent="0.3">
      <c r="A5" s="18" t="s">
        <v>14</v>
      </c>
      <c r="B5" s="19"/>
      <c r="C5" s="181" t="s">
        <v>15</v>
      </c>
      <c r="D5" s="20" t="s">
        <v>16</v>
      </c>
      <c r="E5" s="181" t="s">
        <v>17</v>
      </c>
      <c r="F5" s="188" t="s">
        <v>18</v>
      </c>
      <c r="G5" s="195" t="s">
        <v>19</v>
      </c>
      <c r="H5" s="195" t="s">
        <v>20</v>
      </c>
      <c r="I5" s="195" t="s">
        <v>113</v>
      </c>
      <c r="J5" s="195" t="s">
        <v>115</v>
      </c>
      <c r="K5" s="20" t="s">
        <v>114</v>
      </c>
      <c r="L5" s="20" t="s">
        <v>21</v>
      </c>
      <c r="M5" s="181" t="s">
        <v>22</v>
      </c>
      <c r="N5" s="195" t="s">
        <v>23</v>
      </c>
      <c r="O5" s="195" t="s">
        <v>24</v>
      </c>
      <c r="P5" s="20" t="s">
        <v>25</v>
      </c>
      <c r="Q5" s="181" t="s">
        <v>26</v>
      </c>
      <c r="R5" s="188" t="s">
        <v>27</v>
      </c>
      <c r="S5" s="20" t="s">
        <v>28</v>
      </c>
      <c r="T5" s="20"/>
      <c r="U5" s="20"/>
      <c r="V5" s="20" t="s">
        <v>29</v>
      </c>
      <c r="W5" s="20"/>
      <c r="X5" s="21"/>
      <c r="Y5" s="22"/>
      <c r="Z5" s="23"/>
      <c r="AA5" s="238"/>
    </row>
    <row r="6" spans="1:28" s="24" customFormat="1" ht="15.6" outlineLevel="1" x14ac:dyDescent="0.3">
      <c r="A6" s="18" t="s">
        <v>30</v>
      </c>
      <c r="B6" s="19"/>
      <c r="C6" s="175">
        <v>680</v>
      </c>
      <c r="D6" s="23">
        <v>370</v>
      </c>
      <c r="E6" s="182"/>
      <c r="F6" s="189">
        <v>280</v>
      </c>
      <c r="G6" s="189">
        <v>295</v>
      </c>
      <c r="H6" s="189">
        <v>345</v>
      </c>
      <c r="I6" s="189">
        <v>240</v>
      </c>
      <c r="J6" s="189">
        <v>280</v>
      </c>
      <c r="K6" s="23">
        <v>40</v>
      </c>
      <c r="L6" s="140"/>
      <c r="M6" s="175">
        <v>240</v>
      </c>
      <c r="N6" s="189">
        <v>320</v>
      </c>
      <c r="O6" s="189">
        <v>300</v>
      </c>
      <c r="P6" s="23">
        <v>225</v>
      </c>
      <c r="Q6" s="182"/>
      <c r="R6" s="189">
        <v>420</v>
      </c>
      <c r="S6" s="23">
        <v>365</v>
      </c>
      <c r="T6" s="23"/>
      <c r="U6" s="23"/>
      <c r="V6" s="23">
        <v>400</v>
      </c>
      <c r="W6" s="23"/>
      <c r="X6" s="15">
        <f>SUM(C6:V6)</f>
        <v>4800</v>
      </c>
      <c r="Y6" s="16">
        <f>SUM(C6+D6+F6+J6+K6+M6+P6+R6+S6+V6)</f>
        <v>3300</v>
      </c>
      <c r="Z6" s="23" t="s">
        <v>31</v>
      </c>
      <c r="AA6" s="238"/>
    </row>
    <row r="7" spans="1:28" s="24" customFormat="1" ht="15.6" outlineLevel="1" x14ac:dyDescent="0.3">
      <c r="A7" s="25" t="s">
        <v>32</v>
      </c>
      <c r="B7" s="26"/>
      <c r="C7" s="176">
        <v>680</v>
      </c>
      <c r="D7" s="22">
        <v>370</v>
      </c>
      <c r="E7" s="183"/>
      <c r="F7" s="190">
        <v>280</v>
      </c>
      <c r="G7" s="190">
        <v>295</v>
      </c>
      <c r="H7" s="190">
        <v>345</v>
      </c>
      <c r="I7" s="190">
        <v>240</v>
      </c>
      <c r="J7" s="190">
        <v>280</v>
      </c>
      <c r="K7" s="22">
        <v>40</v>
      </c>
      <c r="L7" s="141"/>
      <c r="M7" s="176">
        <v>240</v>
      </c>
      <c r="N7" s="190">
        <v>320</v>
      </c>
      <c r="O7" s="190">
        <v>300</v>
      </c>
      <c r="P7" s="22">
        <v>225</v>
      </c>
      <c r="Q7" s="183"/>
      <c r="R7" s="190">
        <v>420</v>
      </c>
      <c r="S7" s="22">
        <v>365</v>
      </c>
      <c r="T7" s="22"/>
      <c r="U7" s="22"/>
      <c r="V7" s="22">
        <v>170</v>
      </c>
      <c r="W7" s="22"/>
      <c r="X7" s="27">
        <f>SUM(C7:V7)</f>
        <v>4570</v>
      </c>
      <c r="Y7" s="16">
        <f>SUM(C7+D7+F7+J7+K7+M7+P7+R7+S7+V7)</f>
        <v>3070</v>
      </c>
      <c r="Z7" s="22" t="s">
        <v>31</v>
      </c>
      <c r="AA7" s="238"/>
    </row>
    <row r="8" spans="1:28" s="24" customFormat="1" ht="15.6" outlineLevel="1" x14ac:dyDescent="0.3">
      <c r="A8" s="25" t="s">
        <v>103</v>
      </c>
      <c r="B8" s="26"/>
      <c r="C8" s="176" t="s">
        <v>104</v>
      </c>
      <c r="D8" s="22">
        <v>0</v>
      </c>
      <c r="E8" s="183"/>
      <c r="F8" s="190">
        <v>0</v>
      </c>
      <c r="G8" s="190">
        <v>0</v>
      </c>
      <c r="H8" s="190">
        <v>0</v>
      </c>
      <c r="I8" s="190">
        <v>0</v>
      </c>
      <c r="J8" s="190"/>
      <c r="K8" s="22"/>
      <c r="L8" s="141"/>
      <c r="M8" s="176"/>
      <c r="N8" s="190"/>
      <c r="O8" s="190"/>
      <c r="P8" s="22"/>
      <c r="Q8" s="183"/>
      <c r="R8" s="190">
        <v>160</v>
      </c>
      <c r="S8" s="22">
        <v>45</v>
      </c>
      <c r="T8" s="22"/>
      <c r="U8" s="22"/>
      <c r="V8" s="22" t="s">
        <v>102</v>
      </c>
      <c r="W8" s="22"/>
      <c r="X8" s="27"/>
      <c r="Y8" s="28"/>
      <c r="Z8" s="22"/>
      <c r="AA8" s="238"/>
    </row>
    <row r="9" spans="1:28" s="33" customFormat="1" ht="33.6" customHeight="1" outlineLevel="1" x14ac:dyDescent="0.3">
      <c r="A9" s="29" t="s">
        <v>33</v>
      </c>
      <c r="B9" s="30"/>
      <c r="C9" s="184"/>
      <c r="D9" s="31"/>
      <c r="E9" s="184" t="s">
        <v>34</v>
      </c>
      <c r="F9" s="191"/>
      <c r="G9" s="191" t="s">
        <v>101</v>
      </c>
      <c r="H9" s="191" t="s">
        <v>101</v>
      </c>
      <c r="I9" s="191" t="s">
        <v>101</v>
      </c>
      <c r="J9" s="191"/>
      <c r="K9" s="31"/>
      <c r="L9" s="32" t="s">
        <v>35</v>
      </c>
      <c r="M9" s="184"/>
      <c r="N9" s="191" t="s">
        <v>101</v>
      </c>
      <c r="O9" s="191" t="s">
        <v>101</v>
      </c>
      <c r="P9" s="31"/>
      <c r="Q9" s="187" t="s">
        <v>119</v>
      </c>
      <c r="R9" s="191"/>
      <c r="S9" s="31"/>
      <c r="T9" s="31"/>
      <c r="U9" s="31"/>
      <c r="V9" s="31"/>
      <c r="W9" s="31"/>
      <c r="X9" s="261"/>
      <c r="Y9" s="262"/>
      <c r="Z9" s="31"/>
      <c r="AA9" s="239"/>
    </row>
    <row r="10" spans="1:28" s="33" customFormat="1" ht="33.6" customHeight="1" outlineLevel="1" x14ac:dyDescent="0.3">
      <c r="A10" s="29" t="s">
        <v>95</v>
      </c>
      <c r="B10" s="30"/>
      <c r="C10" s="187">
        <v>0.29166666666666669</v>
      </c>
      <c r="D10" s="32">
        <v>0.35416666666666669</v>
      </c>
      <c r="E10" s="184"/>
      <c r="F10" s="192">
        <v>0.29166666666666669</v>
      </c>
      <c r="G10" s="192">
        <v>0.375</v>
      </c>
      <c r="H10" s="192">
        <v>0.375</v>
      </c>
      <c r="I10" s="192">
        <v>0.375</v>
      </c>
      <c r="J10" s="192">
        <v>0.375</v>
      </c>
      <c r="K10" s="32">
        <v>0.33333333333333331</v>
      </c>
      <c r="L10" s="32"/>
      <c r="M10" s="187">
        <v>0.5</v>
      </c>
      <c r="N10" s="192">
        <v>0.375</v>
      </c>
      <c r="O10" s="192">
        <v>0.375</v>
      </c>
      <c r="P10" s="32">
        <v>0.375</v>
      </c>
      <c r="Q10" s="187"/>
      <c r="R10" s="191"/>
      <c r="S10" s="31"/>
      <c r="T10" s="31"/>
      <c r="U10" s="31"/>
      <c r="V10" s="31"/>
      <c r="W10" s="31"/>
      <c r="X10" s="129"/>
      <c r="Y10" s="130"/>
      <c r="Z10" s="31"/>
      <c r="AA10" s="239"/>
    </row>
    <row r="11" spans="1:28" s="33" customFormat="1" ht="33.6" customHeight="1" outlineLevel="1" x14ac:dyDescent="0.3">
      <c r="A11" s="29" t="s">
        <v>98</v>
      </c>
      <c r="B11" s="30"/>
      <c r="C11" s="187" t="s">
        <v>105</v>
      </c>
      <c r="D11" s="32">
        <v>0.66666666666666663</v>
      </c>
      <c r="E11" s="184"/>
      <c r="F11" s="192">
        <v>0.54166666666666663</v>
      </c>
      <c r="G11" s="192">
        <v>0.64583333333333337</v>
      </c>
      <c r="H11" s="192">
        <v>0.65625</v>
      </c>
      <c r="I11" s="192">
        <v>0.57638888888888895</v>
      </c>
      <c r="J11" s="192">
        <v>0.64583333333333337</v>
      </c>
      <c r="K11" s="143">
        <v>0.375</v>
      </c>
      <c r="L11" s="32"/>
      <c r="M11" s="187">
        <v>0.68055555555555547</v>
      </c>
      <c r="N11" s="192">
        <v>0.58333333333333337</v>
      </c>
      <c r="O11" s="192">
        <v>0.64583333333333337</v>
      </c>
      <c r="P11" s="32"/>
      <c r="Q11" s="187"/>
      <c r="R11" s="191"/>
      <c r="S11" s="31"/>
      <c r="T11" s="31"/>
      <c r="U11" s="31"/>
      <c r="V11" s="31"/>
      <c r="W11" s="31"/>
      <c r="X11" s="261" t="s">
        <v>36</v>
      </c>
      <c r="Y11" s="262"/>
      <c r="Z11" s="31"/>
      <c r="AA11" s="239"/>
    </row>
    <row r="12" spans="1:28" s="40" customFormat="1" ht="15.6" outlineLevel="1" x14ac:dyDescent="0.3">
      <c r="A12" s="29" t="s">
        <v>106</v>
      </c>
      <c r="B12" s="30"/>
      <c r="C12" s="223" t="s">
        <v>99</v>
      </c>
      <c r="D12" s="35">
        <v>0.31597222222222221</v>
      </c>
      <c r="E12" s="185"/>
      <c r="F12" s="193">
        <v>0.23611111111111113</v>
      </c>
      <c r="G12" s="193">
        <v>0.2673611111111111</v>
      </c>
      <c r="H12" s="193">
        <v>0.28125</v>
      </c>
      <c r="I12" s="193">
        <v>0.20138888888888887</v>
      </c>
      <c r="J12" s="193">
        <v>0.27083333333333331</v>
      </c>
      <c r="K12" s="35">
        <v>3.4722222222222224E-2</v>
      </c>
      <c r="L12" s="34"/>
      <c r="M12" s="185">
        <v>0.17708333333333334</v>
      </c>
      <c r="N12" s="193">
        <v>0.22916666666666666</v>
      </c>
      <c r="O12" s="193">
        <v>0.27083333333333331</v>
      </c>
      <c r="P12" s="35">
        <v>0.1875</v>
      </c>
      <c r="Q12" s="185"/>
      <c r="R12" s="193">
        <v>0.30208333333333331</v>
      </c>
      <c r="S12" s="34">
        <v>0.25347222222222221</v>
      </c>
      <c r="T12" s="34"/>
      <c r="U12" s="34"/>
      <c r="V12" s="34">
        <v>0.20833333333333334</v>
      </c>
      <c r="W12" s="34"/>
      <c r="X12" s="36">
        <f>SUM(C12:V12)</f>
        <v>3.2361111111111116</v>
      </c>
      <c r="Y12" s="37">
        <f>SUM(C12:V12)-SUM(G12:I12)-SUM(N12:O12)</f>
        <v>1.9861111111111116</v>
      </c>
      <c r="Z12" s="38" t="s">
        <v>37</v>
      </c>
      <c r="AA12" s="46"/>
      <c r="AB12" s="39"/>
    </row>
    <row r="13" spans="1:28" s="24" customFormat="1" ht="15.6" outlineLevel="1" x14ac:dyDescent="0.3">
      <c r="A13" s="41" t="s">
        <v>107</v>
      </c>
      <c r="B13" s="42"/>
      <c r="C13" s="223" t="s">
        <v>96</v>
      </c>
      <c r="D13" s="43">
        <v>0.31597222222222221</v>
      </c>
      <c r="E13" s="186"/>
      <c r="F13" s="194">
        <v>0.23611111111111113</v>
      </c>
      <c r="G13" s="194">
        <v>0.2673611111111111</v>
      </c>
      <c r="H13" s="194">
        <v>0.28125</v>
      </c>
      <c r="I13" s="194">
        <v>0.20138888888888887</v>
      </c>
      <c r="J13" s="194">
        <v>0.27083333333333331</v>
      </c>
      <c r="K13" s="43">
        <v>3.4722222222222224E-2</v>
      </c>
      <c r="L13" s="43"/>
      <c r="M13" s="186">
        <v>0.17708333333333334</v>
      </c>
      <c r="N13" s="194">
        <v>0.22916666666666666</v>
      </c>
      <c r="O13" s="194">
        <v>0.27083333333333331</v>
      </c>
      <c r="P13" s="43">
        <v>0.1875</v>
      </c>
      <c r="Q13" s="186"/>
      <c r="R13" s="194">
        <v>0.30208333333333331</v>
      </c>
      <c r="S13" s="43">
        <v>0.25347222222222221</v>
      </c>
      <c r="T13" s="43"/>
      <c r="U13" s="43"/>
      <c r="V13" s="43">
        <v>0.10069444444444443</v>
      </c>
      <c r="W13" s="43"/>
      <c r="X13" s="44">
        <f>SUM(C13:V13)</f>
        <v>3.1284722222222228</v>
      </c>
      <c r="Y13" s="45">
        <f>SUM(C13:V13)-SUM(G13:I13)-SUM(N13:O13)</f>
        <v>1.8784722222222228</v>
      </c>
      <c r="Z13" s="46" t="s">
        <v>37</v>
      </c>
      <c r="AA13" s="46"/>
    </row>
    <row r="14" spans="1:28" s="24" customFormat="1" ht="15.6" outlineLevel="1" x14ac:dyDescent="0.3">
      <c r="A14" s="40"/>
      <c r="B14" s="40"/>
      <c r="C14" s="131"/>
      <c r="D14" s="131"/>
      <c r="E14" s="131"/>
      <c r="F14" s="131"/>
      <c r="G14" s="131"/>
      <c r="H14" s="131"/>
      <c r="I14" s="131"/>
      <c r="J14" s="131"/>
      <c r="K14" s="131"/>
      <c r="L14" s="131"/>
      <c r="M14" s="131"/>
      <c r="N14" s="131"/>
      <c r="O14" s="131"/>
      <c r="P14" s="131"/>
      <c r="Q14" s="131"/>
      <c r="R14" s="131"/>
      <c r="S14" s="131"/>
      <c r="T14" s="131"/>
      <c r="U14" s="131"/>
      <c r="V14" s="131"/>
      <c r="W14" s="131"/>
      <c r="X14" s="132"/>
      <c r="Y14" s="132"/>
      <c r="Z14" s="133"/>
      <c r="AA14" s="133"/>
    </row>
    <row r="15" spans="1:28" s="142" customFormat="1" ht="18" customHeight="1" outlineLevel="1" x14ac:dyDescent="0.3">
      <c r="A15" s="263" t="s">
        <v>134</v>
      </c>
      <c r="B15" s="211"/>
      <c r="C15" s="266" t="s">
        <v>137</v>
      </c>
      <c r="D15" s="249" t="s">
        <v>133</v>
      </c>
      <c r="E15" s="249" t="s">
        <v>108</v>
      </c>
      <c r="F15" s="252"/>
      <c r="G15" s="212"/>
      <c r="H15" s="212"/>
      <c r="I15" s="212"/>
      <c r="J15" s="212"/>
      <c r="K15" s="212"/>
      <c r="L15" s="249" t="s">
        <v>109</v>
      </c>
      <c r="M15" s="212"/>
      <c r="N15" s="212"/>
      <c r="O15" s="212"/>
      <c r="P15" s="249" t="s">
        <v>111</v>
      </c>
      <c r="Q15" s="249" t="s">
        <v>110</v>
      </c>
      <c r="R15" s="212"/>
      <c r="S15" s="212"/>
      <c r="T15" s="212"/>
      <c r="U15" s="212"/>
      <c r="V15" s="212"/>
      <c r="W15" s="212"/>
      <c r="X15" s="213"/>
      <c r="Y15" s="213"/>
      <c r="Z15" s="217"/>
      <c r="AA15" s="240"/>
    </row>
    <row r="16" spans="1:28" s="142" customFormat="1" ht="18" customHeight="1" outlineLevel="1" x14ac:dyDescent="0.3">
      <c r="A16" s="264"/>
      <c r="B16" s="214"/>
      <c r="C16" s="267"/>
      <c r="D16" s="250"/>
      <c r="E16" s="250"/>
      <c r="F16" s="253"/>
      <c r="G16" s="215"/>
      <c r="H16" s="215"/>
      <c r="I16" s="215"/>
      <c r="J16" s="215"/>
      <c r="K16" s="215"/>
      <c r="L16" s="250"/>
      <c r="M16" s="215"/>
      <c r="N16" s="215"/>
      <c r="O16" s="215"/>
      <c r="P16" s="250"/>
      <c r="Q16" s="250"/>
      <c r="R16" s="215"/>
      <c r="S16" s="215"/>
      <c r="T16" s="215"/>
      <c r="U16" s="215"/>
      <c r="V16" s="215"/>
      <c r="W16" s="215"/>
      <c r="X16" s="216"/>
      <c r="Y16" s="216"/>
      <c r="Z16" s="218"/>
      <c r="AA16" s="240"/>
    </row>
    <row r="17" spans="1:30" s="142" customFormat="1" ht="18" customHeight="1" outlineLevel="1" x14ac:dyDescent="0.3">
      <c r="A17" s="264"/>
      <c r="B17" s="214"/>
      <c r="C17" s="267"/>
      <c r="D17" s="250"/>
      <c r="E17" s="250"/>
      <c r="F17" s="253"/>
      <c r="G17" s="215"/>
      <c r="H17" s="215"/>
      <c r="I17" s="215"/>
      <c r="J17" s="215"/>
      <c r="K17" s="215"/>
      <c r="L17" s="250"/>
      <c r="M17" s="215"/>
      <c r="N17" s="215"/>
      <c r="O17" s="215"/>
      <c r="P17" s="250"/>
      <c r="Q17" s="250"/>
      <c r="R17" s="215"/>
      <c r="S17" s="215"/>
      <c r="T17" s="215"/>
      <c r="U17" s="215"/>
      <c r="V17" s="215"/>
      <c r="W17" s="215"/>
      <c r="X17" s="216"/>
      <c r="Y17" s="216"/>
      <c r="Z17" s="218"/>
      <c r="AA17" s="240"/>
    </row>
    <row r="18" spans="1:30" s="142" customFormat="1" ht="18" customHeight="1" outlineLevel="1" x14ac:dyDescent="0.3">
      <c r="A18" s="264"/>
      <c r="B18" s="214"/>
      <c r="C18" s="267"/>
      <c r="D18" s="250"/>
      <c r="E18" s="250"/>
      <c r="F18" s="253"/>
      <c r="G18" s="215"/>
      <c r="H18" s="215"/>
      <c r="I18" s="215"/>
      <c r="J18" s="215"/>
      <c r="K18" s="215"/>
      <c r="L18" s="250"/>
      <c r="M18" s="215"/>
      <c r="N18" s="215"/>
      <c r="O18" s="215"/>
      <c r="P18" s="250"/>
      <c r="Q18" s="250"/>
      <c r="R18" s="215"/>
      <c r="S18" s="215"/>
      <c r="T18" s="215"/>
      <c r="U18" s="215"/>
      <c r="V18" s="215"/>
      <c r="W18" s="215"/>
      <c r="X18" s="216"/>
      <c r="Y18" s="216"/>
      <c r="Z18" s="218"/>
      <c r="AA18" s="240"/>
    </row>
    <row r="19" spans="1:30" s="142" customFormat="1" ht="18" customHeight="1" outlineLevel="1" x14ac:dyDescent="0.3">
      <c r="A19" s="265"/>
      <c r="B19" s="219"/>
      <c r="C19" s="268"/>
      <c r="D19" s="251"/>
      <c r="E19" s="251"/>
      <c r="F19" s="254"/>
      <c r="G19" s="220"/>
      <c r="H19" s="220"/>
      <c r="I19" s="220"/>
      <c r="J19" s="220"/>
      <c r="K19" s="220"/>
      <c r="L19" s="251"/>
      <c r="M19" s="220"/>
      <c r="N19" s="220"/>
      <c r="O19" s="220"/>
      <c r="P19" s="251"/>
      <c r="Q19" s="251"/>
      <c r="R19" s="220"/>
      <c r="S19" s="220"/>
      <c r="T19" s="220"/>
      <c r="U19" s="220"/>
      <c r="V19" s="220"/>
      <c r="W19" s="220"/>
      <c r="X19" s="221"/>
      <c r="Y19" s="221"/>
      <c r="Z19" s="222"/>
      <c r="AA19" s="240"/>
    </row>
    <row r="20" spans="1:30" s="139" customFormat="1" ht="19.95" customHeight="1" x14ac:dyDescent="0.4">
      <c r="A20" s="134" t="s">
        <v>38</v>
      </c>
      <c r="B20" s="3"/>
      <c r="C20" s="135"/>
      <c r="D20" s="135"/>
      <c r="E20" s="135"/>
      <c r="F20" s="135"/>
      <c r="G20" s="135"/>
      <c r="H20" s="135"/>
      <c r="I20" s="135"/>
      <c r="J20" s="135"/>
      <c r="K20" s="135"/>
      <c r="L20" s="135"/>
      <c r="M20" s="135"/>
      <c r="N20" s="135"/>
      <c r="O20" s="135"/>
      <c r="P20" s="135"/>
      <c r="Q20" s="135"/>
      <c r="R20" s="135"/>
      <c r="S20" s="135"/>
      <c r="T20" s="135"/>
      <c r="U20" s="135"/>
      <c r="V20" s="135"/>
      <c r="W20" s="135"/>
      <c r="X20" s="136"/>
      <c r="Y20" s="137"/>
      <c r="Z20" s="138"/>
      <c r="AA20" s="138"/>
    </row>
    <row r="21" spans="1:30" s="24" customFormat="1" ht="15.6" outlineLevel="2" x14ac:dyDescent="0.3">
      <c r="A21" s="47" t="s">
        <v>39</v>
      </c>
      <c r="B21" s="48"/>
      <c r="C21" s="49" t="s">
        <v>40</v>
      </c>
      <c r="D21" s="49"/>
      <c r="E21" s="49" t="s">
        <v>41</v>
      </c>
      <c r="F21" s="269" t="s">
        <v>42</v>
      </c>
      <c r="G21" s="270"/>
      <c r="H21" s="270"/>
      <c r="I21" s="271"/>
      <c r="J21" s="49" t="s">
        <v>43</v>
      </c>
      <c r="K21" s="50"/>
      <c r="L21" s="51">
        <v>45094</v>
      </c>
      <c r="M21" s="52"/>
      <c r="N21" s="269" t="s">
        <v>44</v>
      </c>
      <c r="O21" s="270"/>
      <c r="P21" s="271"/>
      <c r="Q21" s="49" t="s">
        <v>45</v>
      </c>
      <c r="R21" s="49" t="s">
        <v>46</v>
      </c>
      <c r="S21" s="53" t="s">
        <v>47</v>
      </c>
      <c r="T21" s="306" t="s">
        <v>47</v>
      </c>
      <c r="U21" s="306"/>
      <c r="V21" s="307"/>
      <c r="W21" s="272" t="s">
        <v>48</v>
      </c>
      <c r="X21" s="54"/>
      <c r="Y21" s="55"/>
      <c r="Z21" s="56"/>
      <c r="AA21" s="243" t="s">
        <v>147</v>
      </c>
      <c r="AB21" s="57"/>
      <c r="AC21" s="233"/>
    </row>
    <row r="22" spans="1:30" s="66" customFormat="1" ht="31.2" customHeight="1" outlineLevel="2" x14ac:dyDescent="0.3">
      <c r="A22" s="58" t="s">
        <v>49</v>
      </c>
      <c r="B22" s="59" t="s">
        <v>50</v>
      </c>
      <c r="C22" s="60" t="s">
        <v>51</v>
      </c>
      <c r="D22" s="61"/>
      <c r="E22" s="62" t="s">
        <v>52</v>
      </c>
      <c r="F22" s="274" t="s">
        <v>53</v>
      </c>
      <c r="G22" s="275"/>
      <c r="H22" s="275"/>
      <c r="I22" s="276"/>
      <c r="J22" s="60" t="s">
        <v>54</v>
      </c>
      <c r="K22" s="63"/>
      <c r="L22" s="64" t="s">
        <v>52</v>
      </c>
      <c r="M22" s="65"/>
      <c r="N22" s="274" t="s">
        <v>55</v>
      </c>
      <c r="O22" s="275"/>
      <c r="P22" s="276"/>
      <c r="Q22" s="62" t="s">
        <v>52</v>
      </c>
      <c r="R22" s="60" t="s">
        <v>56</v>
      </c>
      <c r="S22" s="62" t="s">
        <v>58</v>
      </c>
      <c r="T22" s="303" t="s">
        <v>57</v>
      </c>
      <c r="U22" s="304"/>
      <c r="V22" s="305"/>
      <c r="W22" s="272"/>
      <c r="X22" s="245" t="s">
        <v>148</v>
      </c>
      <c r="Y22" s="246"/>
      <c r="Z22" s="246"/>
      <c r="AA22" s="243"/>
      <c r="AB22" s="277" t="s">
        <v>89</v>
      </c>
      <c r="AC22" s="241" t="s">
        <v>146</v>
      </c>
    </row>
    <row r="23" spans="1:30" s="24" customFormat="1" ht="15.6" outlineLevel="2" x14ac:dyDescent="0.3">
      <c r="A23" s="67" t="s">
        <v>116</v>
      </c>
      <c r="B23" s="67"/>
      <c r="C23" s="68" t="s">
        <v>59</v>
      </c>
      <c r="D23" s="68"/>
      <c r="E23" s="69"/>
      <c r="F23" s="279" t="s">
        <v>60</v>
      </c>
      <c r="G23" s="280"/>
      <c r="H23" s="280"/>
      <c r="I23" s="280"/>
      <c r="J23" s="68" t="s">
        <v>61</v>
      </c>
      <c r="K23" s="279"/>
      <c r="L23" s="280"/>
      <c r="M23" s="281"/>
      <c r="N23" s="279" t="s">
        <v>62</v>
      </c>
      <c r="O23" s="280"/>
      <c r="P23" s="281"/>
      <c r="Q23" s="69"/>
      <c r="R23" s="68" t="s">
        <v>118</v>
      </c>
      <c r="S23" s="68"/>
      <c r="T23" s="279" t="s">
        <v>63</v>
      </c>
      <c r="U23" s="280"/>
      <c r="V23" s="281"/>
      <c r="W23" s="273"/>
      <c r="X23" s="247"/>
      <c r="Y23" s="248"/>
      <c r="Z23" s="248"/>
      <c r="AA23" s="244"/>
      <c r="AB23" s="278"/>
      <c r="AC23" s="242"/>
    </row>
    <row r="24" spans="1:30" s="24" customFormat="1" ht="15.6" outlineLevel="2" x14ac:dyDescent="0.3">
      <c r="A24" s="70" t="s">
        <v>64</v>
      </c>
      <c r="B24" s="71">
        <v>1000</v>
      </c>
      <c r="C24" s="205">
        <v>60</v>
      </c>
      <c r="D24" s="72"/>
      <c r="E24" s="100">
        <v>100</v>
      </c>
      <c r="F24" s="282">
        <v>544</v>
      </c>
      <c r="G24" s="283"/>
      <c r="H24" s="283"/>
      <c r="I24" s="283"/>
      <c r="J24" s="73">
        <v>67</v>
      </c>
      <c r="K24" s="74"/>
      <c r="L24" s="95">
        <v>110</v>
      </c>
      <c r="M24" s="75"/>
      <c r="N24" s="282">
        <v>312</v>
      </c>
      <c r="O24" s="283"/>
      <c r="P24" s="284"/>
      <c r="Q24" s="100">
        <v>170</v>
      </c>
      <c r="R24" s="72">
        <v>129</v>
      </c>
      <c r="S24" s="100">
        <v>170</v>
      </c>
      <c r="T24" s="282">
        <v>372</v>
      </c>
      <c r="U24" s="283"/>
      <c r="V24" s="284"/>
      <c r="W24" s="76">
        <f>2*(X6/100*6*2)</f>
        <v>1152</v>
      </c>
      <c r="X24" s="76"/>
      <c r="Y24" s="77"/>
      <c r="Z24" s="77">
        <f>SUM(B24:W24)</f>
        <v>4186</v>
      </c>
      <c r="AA24" s="230">
        <f>SUM(C24:T24)</f>
        <v>2034</v>
      </c>
      <c r="AB24" s="232">
        <v>0</v>
      </c>
      <c r="AC24" s="235">
        <f>AA24-AB24</f>
        <v>2034</v>
      </c>
      <c r="AD24" s="24" t="str">
        <f>A24</f>
        <v>Claudia/Wolfgang</v>
      </c>
    </row>
    <row r="25" spans="1:30" s="24" customFormat="1" ht="15.6" outlineLevel="2" x14ac:dyDescent="0.3">
      <c r="A25" s="78" t="s">
        <v>65</v>
      </c>
      <c r="B25" s="77">
        <v>1000</v>
      </c>
      <c r="C25" s="205">
        <v>60</v>
      </c>
      <c r="D25" s="72"/>
      <c r="E25" s="100">
        <v>100</v>
      </c>
      <c r="F25" s="285">
        <v>544</v>
      </c>
      <c r="G25" s="286"/>
      <c r="H25" s="286"/>
      <c r="I25" s="286"/>
      <c r="J25" s="72">
        <v>67</v>
      </c>
      <c r="K25" s="74"/>
      <c r="L25" s="95">
        <v>85</v>
      </c>
      <c r="M25" s="76"/>
      <c r="N25" s="285">
        <v>312</v>
      </c>
      <c r="O25" s="286"/>
      <c r="P25" s="287"/>
      <c r="Q25" s="100">
        <v>170</v>
      </c>
      <c r="R25" s="72">
        <v>109</v>
      </c>
      <c r="S25" s="100">
        <v>170</v>
      </c>
      <c r="T25" s="285">
        <v>372</v>
      </c>
      <c r="U25" s="286"/>
      <c r="V25" s="287"/>
      <c r="W25" s="76">
        <f>X7/100*6*2</f>
        <v>548.40000000000009</v>
      </c>
      <c r="X25" s="76"/>
      <c r="Y25" s="77"/>
      <c r="Z25" s="77">
        <f>SUM(B25:W25)</f>
        <v>3537.4</v>
      </c>
      <c r="AA25" s="230">
        <f t="shared" ref="AA25:AA27" si="0">SUM(C25:T25)</f>
        <v>1989</v>
      </c>
      <c r="AB25" s="232">
        <f>T25+S25+Q25+L25+E25</f>
        <v>897</v>
      </c>
      <c r="AC25" s="235">
        <f>AA25-AB25</f>
        <v>1092</v>
      </c>
      <c r="AD25" s="24" t="str">
        <f>A25</f>
        <v>Britt/Peter</v>
      </c>
    </row>
    <row r="26" spans="1:30" s="24" customFormat="1" ht="15.6" outlineLevel="2" x14ac:dyDescent="0.3">
      <c r="A26" s="78" t="s">
        <v>66</v>
      </c>
      <c r="B26" s="77">
        <v>500</v>
      </c>
      <c r="C26" s="101">
        <v>30</v>
      </c>
      <c r="D26" s="76"/>
      <c r="E26" s="224">
        <v>50</v>
      </c>
      <c r="F26" s="285">
        <v>516</v>
      </c>
      <c r="G26" s="286"/>
      <c r="H26" s="286"/>
      <c r="I26" s="286"/>
      <c r="J26" s="76">
        <v>67</v>
      </c>
      <c r="K26" s="76"/>
      <c r="L26" s="224">
        <v>55</v>
      </c>
      <c r="M26" s="76"/>
      <c r="N26" s="285">
        <v>312</v>
      </c>
      <c r="O26" s="286"/>
      <c r="P26" s="286"/>
      <c r="Q26" s="224">
        <v>85</v>
      </c>
      <c r="R26" s="76">
        <v>79</v>
      </c>
      <c r="S26" s="224">
        <v>85</v>
      </c>
      <c r="T26" s="285">
        <v>372</v>
      </c>
      <c r="U26" s="286"/>
      <c r="V26" s="287"/>
      <c r="W26" s="76">
        <f>X6/100*6*2</f>
        <v>576</v>
      </c>
      <c r="X26" s="76"/>
      <c r="Y26" s="77"/>
      <c r="Z26" s="77">
        <f>SUM(B26:W26)</f>
        <v>2727</v>
      </c>
      <c r="AA26" s="230">
        <f t="shared" si="0"/>
        <v>1651</v>
      </c>
      <c r="AB26" s="232">
        <v>500</v>
      </c>
      <c r="AC26" s="235">
        <f t="shared" ref="AC26:AC27" si="1">AA26-AB26</f>
        <v>1151</v>
      </c>
      <c r="AD26" s="24" t="str">
        <f>A26</f>
        <v>Karli</v>
      </c>
    </row>
    <row r="27" spans="1:30" s="24" customFormat="1" ht="15.6" outlineLevel="2" x14ac:dyDescent="0.3">
      <c r="A27" s="67" t="s">
        <v>67</v>
      </c>
      <c r="B27" s="79">
        <v>1000</v>
      </c>
      <c r="C27" s="206">
        <v>59</v>
      </c>
      <c r="D27" s="80"/>
      <c r="E27" s="225">
        <v>100</v>
      </c>
      <c r="F27" s="312">
        <v>544</v>
      </c>
      <c r="G27" s="313"/>
      <c r="H27" s="313"/>
      <c r="I27" s="314"/>
      <c r="J27" s="79">
        <v>67</v>
      </c>
      <c r="K27" s="81"/>
      <c r="L27" s="227">
        <v>85</v>
      </c>
      <c r="M27" s="79"/>
      <c r="N27" s="315">
        <v>312</v>
      </c>
      <c r="O27" s="316"/>
      <c r="P27" s="317"/>
      <c r="Q27" s="228">
        <v>170</v>
      </c>
      <c r="R27" s="82">
        <v>89</v>
      </c>
      <c r="S27" s="228">
        <v>170</v>
      </c>
      <c r="T27" s="312">
        <v>372</v>
      </c>
      <c r="U27" s="313"/>
      <c r="V27" s="314"/>
      <c r="W27" s="83">
        <f>X6/100*6*2</f>
        <v>576</v>
      </c>
      <c r="X27" s="83"/>
      <c r="Y27" s="81"/>
      <c r="Z27" s="81">
        <f>SUM(B27:W27)</f>
        <v>3544</v>
      </c>
      <c r="AA27" s="231">
        <f t="shared" si="0"/>
        <v>1968</v>
      </c>
      <c r="AB27" s="232">
        <f t="shared" ref="AB26:AB27" si="2">T27+S27+Q27+L27+E27</f>
        <v>897</v>
      </c>
      <c r="AC27" s="236">
        <f t="shared" si="1"/>
        <v>1071</v>
      </c>
      <c r="AD27" s="24" t="str">
        <f>A27</f>
        <v>Michi/Nicole</v>
      </c>
    </row>
    <row r="28" spans="1:30" s="24" customFormat="1" ht="15.6" outlineLevel="2" x14ac:dyDescent="0.3">
      <c r="A28" s="84" t="s">
        <v>68</v>
      </c>
      <c r="B28" s="84"/>
      <c r="C28" s="85">
        <v>44707</v>
      </c>
      <c r="D28" s="86"/>
      <c r="E28" s="226"/>
      <c r="F28" s="318">
        <v>44718</v>
      </c>
      <c r="G28" s="318"/>
      <c r="H28" s="318"/>
      <c r="I28" s="319"/>
      <c r="J28" s="86">
        <v>44720</v>
      </c>
      <c r="K28" s="87"/>
      <c r="L28" s="88"/>
      <c r="M28" s="86"/>
      <c r="N28" s="320"/>
      <c r="O28" s="318"/>
      <c r="P28" s="319"/>
      <c r="Q28" s="89"/>
      <c r="R28" s="85"/>
      <c r="S28" s="89"/>
      <c r="T28" s="321">
        <v>44703</v>
      </c>
      <c r="U28" s="322"/>
      <c r="V28" s="323"/>
      <c r="W28" s="90"/>
      <c r="X28" s="91"/>
      <c r="Y28" s="92"/>
      <c r="Z28" s="93">
        <f>SUM(Z24:Z27)</f>
        <v>13994.4</v>
      </c>
      <c r="AA28" s="93"/>
      <c r="AB28" s="94">
        <f>SUM(AB25:AB27)</f>
        <v>2294</v>
      </c>
      <c r="AC28" s="233"/>
    </row>
    <row r="29" spans="1:30" s="24" customFormat="1" ht="15.6" outlineLevel="2" x14ac:dyDescent="0.3">
      <c r="A29" s="47" t="s">
        <v>69</v>
      </c>
      <c r="B29" s="47"/>
      <c r="C29" s="205">
        <f>SUM(C24:C27)</f>
        <v>209</v>
      </c>
      <c r="D29" s="74"/>
      <c r="E29" s="95">
        <f>SUM(E24:E27)</f>
        <v>350</v>
      </c>
      <c r="F29" s="286">
        <f>SUM(F24:I27)</f>
        <v>2148</v>
      </c>
      <c r="G29" s="286"/>
      <c r="H29" s="286"/>
      <c r="I29" s="287"/>
      <c r="J29" s="96">
        <f>SUM(J24:J27)</f>
        <v>268</v>
      </c>
      <c r="K29" s="97"/>
      <c r="L29" s="98">
        <f>SUM(L24:L27)</f>
        <v>335</v>
      </c>
      <c r="M29" s="99"/>
      <c r="N29" s="285">
        <f>SUM(N24:P27)</f>
        <v>1248</v>
      </c>
      <c r="O29" s="286"/>
      <c r="P29" s="287"/>
      <c r="Q29" s="100">
        <f>SUM(Q24:Q28)</f>
        <v>595</v>
      </c>
      <c r="R29" s="72">
        <f>SUM(R24:R27)</f>
        <v>406</v>
      </c>
      <c r="S29" s="100">
        <f>SUM(S24:S27)</f>
        <v>595</v>
      </c>
      <c r="T29" s="297">
        <f>SUM(T24:T27)</f>
        <v>1488</v>
      </c>
      <c r="U29" s="298"/>
      <c r="V29" s="299"/>
      <c r="W29" s="76"/>
      <c r="X29" s="101"/>
      <c r="Y29" s="77"/>
      <c r="Z29" s="77"/>
      <c r="AA29" s="77"/>
      <c r="AB29" s="57"/>
      <c r="AC29" s="233"/>
    </row>
    <row r="30" spans="1:30" s="164" customFormat="1" ht="37.5" customHeight="1" outlineLevel="2" x14ac:dyDescent="0.3">
      <c r="A30" s="196"/>
      <c r="B30" s="198"/>
      <c r="C30" s="207" t="s">
        <v>136</v>
      </c>
      <c r="D30" s="199"/>
      <c r="E30" s="199"/>
      <c r="F30" s="308" t="s">
        <v>70</v>
      </c>
      <c r="G30" s="301"/>
      <c r="H30" s="301"/>
      <c r="I30" s="302"/>
      <c r="J30" s="200" t="s">
        <v>117</v>
      </c>
      <c r="K30" s="201"/>
      <c r="L30" s="202" t="s">
        <v>71</v>
      </c>
      <c r="M30" s="203"/>
      <c r="N30" s="309" t="s">
        <v>135</v>
      </c>
      <c r="O30" s="310"/>
      <c r="P30" s="311"/>
      <c r="Q30" s="199"/>
      <c r="R30" s="199"/>
      <c r="S30" s="204" t="s">
        <v>120</v>
      </c>
      <c r="T30" s="300" t="s">
        <v>120</v>
      </c>
      <c r="U30" s="301"/>
      <c r="V30" s="302"/>
      <c r="W30" s="102"/>
      <c r="X30" s="103"/>
      <c r="Y30" s="103"/>
      <c r="Z30" s="103"/>
      <c r="AA30" s="103"/>
      <c r="AB30" s="197"/>
      <c r="AC30" s="234"/>
    </row>
    <row r="31" spans="1:30" s="24" customFormat="1" ht="55.2" outlineLevel="2" x14ac:dyDescent="0.3">
      <c r="A31" s="40"/>
      <c r="B31" s="40"/>
      <c r="C31" s="208" t="s">
        <v>126</v>
      </c>
      <c r="D31" s="104"/>
      <c r="E31" s="104"/>
      <c r="F31" s="104"/>
      <c r="G31" s="104"/>
      <c r="H31" s="104"/>
      <c r="I31" s="104"/>
      <c r="J31" s="104"/>
      <c r="K31" s="104"/>
      <c r="L31" s="104"/>
      <c r="M31" s="104"/>
      <c r="N31" s="104"/>
      <c r="O31" s="104"/>
      <c r="P31" s="104"/>
      <c r="Q31" s="104"/>
      <c r="R31" s="104"/>
      <c r="S31" s="104"/>
      <c r="T31" s="105"/>
      <c r="U31" s="105"/>
      <c r="V31" s="104"/>
      <c r="W31" s="104"/>
      <c r="X31" s="106"/>
      <c r="Y31" s="106"/>
      <c r="Z31" s="106"/>
      <c r="AA31" s="106"/>
    </row>
    <row r="32" spans="1:30" s="109" customFormat="1" ht="21" x14ac:dyDescent="0.35">
      <c r="A32" s="107" t="s">
        <v>72</v>
      </c>
      <c r="B32" s="108"/>
      <c r="F32" s="110"/>
      <c r="G32" s="110"/>
      <c r="H32" s="110"/>
      <c r="I32" s="110"/>
      <c r="J32" s="110"/>
      <c r="K32" s="110"/>
      <c r="L32" s="110"/>
      <c r="M32" s="110"/>
      <c r="N32" s="110"/>
      <c r="O32" s="110"/>
      <c r="P32" s="110"/>
      <c r="Q32" s="110"/>
      <c r="R32" s="110"/>
      <c r="S32" s="110"/>
      <c r="T32" s="110"/>
      <c r="U32" s="110"/>
      <c r="V32" s="110"/>
      <c r="W32" s="110"/>
      <c r="X32" s="111"/>
      <c r="Y32" s="111"/>
      <c r="Z32" s="112"/>
      <c r="AA32" s="112"/>
    </row>
    <row r="33" spans="1:10" ht="15.6" customHeight="1" x14ac:dyDescent="0.3">
      <c r="A33" s="113" t="s">
        <v>73</v>
      </c>
      <c r="B33" s="144" t="s">
        <v>100</v>
      </c>
      <c r="C33" s="120" t="s">
        <v>82</v>
      </c>
      <c r="D33" s="114" t="s">
        <v>74</v>
      </c>
      <c r="E33" s="114"/>
      <c r="F33" s="288" t="s">
        <v>122</v>
      </c>
      <c r="G33" s="289"/>
      <c r="H33" s="289"/>
      <c r="I33" s="289"/>
      <c r="J33" s="290"/>
    </row>
    <row r="34" spans="1:10" ht="15.6" customHeight="1" x14ac:dyDescent="0.3">
      <c r="A34" s="118" t="s">
        <v>73</v>
      </c>
      <c r="B34" s="145" t="s">
        <v>100</v>
      </c>
      <c r="C34" s="119" t="s">
        <v>82</v>
      </c>
      <c r="D34" s="119" t="s">
        <v>75</v>
      </c>
      <c r="E34" s="119"/>
      <c r="F34" s="291"/>
      <c r="G34" s="291"/>
      <c r="H34" s="291"/>
      <c r="I34" s="291"/>
      <c r="J34" s="292"/>
    </row>
    <row r="35" spans="1:10" ht="18" x14ac:dyDescent="0.35">
      <c r="A35" s="120" t="s">
        <v>76</v>
      </c>
      <c r="B35" s="146" t="s">
        <v>100</v>
      </c>
      <c r="C35" s="120" t="s">
        <v>77</v>
      </c>
      <c r="D35" s="120" t="s">
        <v>123</v>
      </c>
      <c r="E35" s="121"/>
      <c r="F35" s="121" t="s">
        <v>78</v>
      </c>
      <c r="G35" s="122"/>
      <c r="H35" s="122"/>
      <c r="I35" s="122"/>
      <c r="J35" s="122"/>
    </row>
    <row r="36" spans="1:10" ht="15.6" customHeight="1" x14ac:dyDescent="0.3">
      <c r="A36" s="293" t="s">
        <v>79</v>
      </c>
      <c r="B36" s="295" t="s">
        <v>100</v>
      </c>
      <c r="C36" s="289" t="s">
        <v>77</v>
      </c>
      <c r="D36" s="114" t="s">
        <v>80</v>
      </c>
      <c r="E36" s="123"/>
      <c r="F36" s="288" t="s">
        <v>124</v>
      </c>
      <c r="G36" s="289"/>
      <c r="H36" s="289"/>
      <c r="I36" s="289"/>
      <c r="J36" s="290"/>
    </row>
    <row r="37" spans="1:10" ht="15.6" customHeight="1" x14ac:dyDescent="0.3">
      <c r="A37" s="294"/>
      <c r="B37" s="296"/>
      <c r="C37" s="291"/>
      <c r="D37" s="119" t="s">
        <v>66</v>
      </c>
      <c r="E37" s="119"/>
      <c r="F37" s="291"/>
      <c r="G37" s="291"/>
      <c r="H37" s="291"/>
      <c r="I37" s="291"/>
      <c r="J37" s="292"/>
    </row>
    <row r="38" spans="1:10" ht="18" x14ac:dyDescent="0.35">
      <c r="A38" s="125" t="s">
        <v>112</v>
      </c>
      <c r="B38" s="147"/>
      <c r="C38" s="125" t="s">
        <v>77</v>
      </c>
      <c r="D38" s="125" t="s">
        <v>81</v>
      </c>
      <c r="E38" s="125"/>
      <c r="F38" s="125"/>
      <c r="G38" s="126"/>
      <c r="H38" s="126"/>
      <c r="I38" s="126"/>
      <c r="J38" s="126"/>
    </row>
    <row r="39" spans="1:10" ht="18" x14ac:dyDescent="0.35">
      <c r="A39" s="120" t="s">
        <v>83</v>
      </c>
      <c r="B39" s="146" t="s">
        <v>100</v>
      </c>
      <c r="C39" s="120" t="s">
        <v>82</v>
      </c>
      <c r="D39" s="120" t="s">
        <v>81</v>
      </c>
      <c r="E39" s="120"/>
      <c r="F39" s="120" t="s">
        <v>84</v>
      </c>
      <c r="G39" s="122"/>
      <c r="H39" s="122"/>
      <c r="I39" s="122"/>
      <c r="J39" s="122"/>
    </row>
    <row r="40" spans="1:10" ht="18" x14ac:dyDescent="0.35">
      <c r="A40" s="124" t="s">
        <v>121</v>
      </c>
      <c r="B40" s="147"/>
      <c r="C40" s="125" t="s">
        <v>82</v>
      </c>
      <c r="D40" s="125" t="s">
        <v>85</v>
      </c>
      <c r="E40" s="125"/>
      <c r="F40" s="125" t="s">
        <v>97</v>
      </c>
      <c r="G40" s="126"/>
      <c r="H40" s="126"/>
      <c r="I40" s="126"/>
      <c r="J40" s="127"/>
    </row>
    <row r="41" spans="1:10" ht="18" x14ac:dyDescent="0.35">
      <c r="A41" s="125" t="s">
        <v>86</v>
      </c>
      <c r="B41" s="147"/>
      <c r="C41" s="125" t="s">
        <v>77</v>
      </c>
      <c r="D41" s="125" t="s">
        <v>80</v>
      </c>
      <c r="E41" s="126"/>
      <c r="F41" s="125" t="s">
        <v>87</v>
      </c>
      <c r="G41" s="126"/>
      <c r="H41" s="126"/>
      <c r="I41" s="126"/>
      <c r="J41" s="126"/>
    </row>
    <row r="42" spans="1:10" ht="18" x14ac:dyDescent="0.35">
      <c r="A42" s="128" t="s">
        <v>88</v>
      </c>
      <c r="B42" s="146" t="s">
        <v>100</v>
      </c>
      <c r="C42" s="120" t="s">
        <v>125</v>
      </c>
      <c r="D42" s="122"/>
      <c r="E42" s="122"/>
      <c r="F42" s="122"/>
      <c r="G42" s="122"/>
      <c r="H42" s="122"/>
      <c r="I42" s="122"/>
      <c r="J42" s="122"/>
    </row>
    <row r="44" spans="1:10" ht="15.6" x14ac:dyDescent="0.3">
      <c r="A44" s="70" t="s">
        <v>94</v>
      </c>
      <c r="C44" s="209" t="s">
        <v>131</v>
      </c>
      <c r="D44" s="210"/>
      <c r="E44" s="210"/>
      <c r="F44" s="210"/>
    </row>
    <row r="45" spans="1:10" ht="15.6" x14ac:dyDescent="0.3">
      <c r="A45" s="70" t="s">
        <v>93</v>
      </c>
      <c r="C45" s="209" t="s">
        <v>132</v>
      </c>
      <c r="D45" s="210"/>
      <c r="E45" s="210"/>
      <c r="F45" s="210"/>
    </row>
    <row r="46" spans="1:10" ht="15.6" x14ac:dyDescent="0.3">
      <c r="A46" s="78" t="s">
        <v>90</v>
      </c>
      <c r="C46" s="209" t="s">
        <v>129</v>
      </c>
      <c r="D46" s="210"/>
      <c r="E46" s="210"/>
      <c r="F46" s="210"/>
    </row>
    <row r="47" spans="1:10" ht="15.6" x14ac:dyDescent="0.3">
      <c r="A47" s="78" t="s">
        <v>91</v>
      </c>
      <c r="C47" s="209" t="s">
        <v>128</v>
      </c>
      <c r="D47" s="210"/>
      <c r="E47" s="210"/>
      <c r="F47" s="210"/>
    </row>
    <row r="48" spans="1:10" ht="15.6" x14ac:dyDescent="0.3">
      <c r="A48" s="67" t="s">
        <v>92</v>
      </c>
      <c r="C48" s="209" t="s">
        <v>127</v>
      </c>
      <c r="D48" s="210"/>
      <c r="E48" s="209" t="s">
        <v>130</v>
      </c>
      <c r="F48" s="210"/>
    </row>
    <row r="51" spans="1:10" ht="15.6" x14ac:dyDescent="0.3">
      <c r="A51" s="149"/>
      <c r="B51" s="150"/>
      <c r="C51" s="151"/>
      <c r="D51" s="148"/>
      <c r="E51" s="148"/>
      <c r="F51" s="148"/>
      <c r="G51" s="148"/>
      <c r="H51" s="104"/>
      <c r="I51" s="148"/>
      <c r="J51" s="152"/>
    </row>
    <row r="52" spans="1:10" ht="15.6" x14ac:dyDescent="0.3">
      <c r="A52" s="149"/>
      <c r="B52" s="153"/>
      <c r="C52" s="151"/>
      <c r="D52" s="148"/>
      <c r="E52" s="148"/>
      <c r="F52" s="148"/>
      <c r="G52" s="148"/>
      <c r="H52" s="104"/>
      <c r="I52" s="148"/>
      <c r="J52" s="154"/>
    </row>
    <row r="53" spans="1:10" ht="15.6" x14ac:dyDescent="0.3">
      <c r="A53" s="149"/>
      <c r="B53" s="155"/>
      <c r="C53" s="156"/>
      <c r="D53" s="157"/>
      <c r="E53" s="157"/>
      <c r="F53" s="157"/>
      <c r="G53" s="157"/>
      <c r="H53" s="105"/>
      <c r="I53" s="158"/>
      <c r="J53" s="154"/>
    </row>
    <row r="54" spans="1:10" ht="14.4" customHeight="1" x14ac:dyDescent="0.3">
      <c r="A54" s="160"/>
      <c r="B54" s="173"/>
      <c r="C54" s="40"/>
      <c r="D54" s="168"/>
      <c r="E54" s="168"/>
      <c r="F54" s="168"/>
      <c r="G54" s="168"/>
      <c r="H54" s="170"/>
      <c r="I54" s="168"/>
      <c r="J54" s="174"/>
    </row>
    <row r="55" spans="1:10" ht="14.4" customHeight="1" x14ac:dyDescent="0.3">
      <c r="A55" s="160"/>
      <c r="B55" s="173"/>
      <c r="C55" s="40"/>
      <c r="D55" s="168"/>
      <c r="E55" s="168"/>
      <c r="F55" s="168"/>
      <c r="G55" s="168"/>
      <c r="H55" s="170"/>
      <c r="I55" s="168"/>
      <c r="J55" s="174"/>
    </row>
    <row r="56" spans="1:10" ht="14.4" customHeight="1" x14ac:dyDescent="0.3">
      <c r="A56" s="160"/>
      <c r="B56" s="173"/>
      <c r="C56" s="40"/>
      <c r="D56" s="168"/>
      <c r="E56" s="168"/>
      <c r="F56" s="168"/>
      <c r="G56" s="168"/>
      <c r="H56" s="170"/>
      <c r="I56" s="168"/>
      <c r="J56" s="174"/>
    </row>
    <row r="57" spans="1:10" ht="14.4" customHeight="1" x14ac:dyDescent="0.3">
      <c r="A57" s="160"/>
      <c r="B57" s="173"/>
      <c r="C57" s="40"/>
      <c r="D57" s="168"/>
      <c r="E57" s="168"/>
      <c r="F57" s="168"/>
      <c r="G57" s="168"/>
      <c r="H57" s="170"/>
      <c r="I57" s="168"/>
      <c r="J57" s="174"/>
    </row>
    <row r="58" spans="1:10" ht="15.6" x14ac:dyDescent="0.3">
      <c r="A58" s="149"/>
      <c r="B58" s="150"/>
      <c r="C58" s="151"/>
      <c r="D58" s="148"/>
      <c r="E58" s="148"/>
      <c r="F58" s="148"/>
      <c r="G58" s="148"/>
      <c r="H58" s="104"/>
      <c r="I58" s="159"/>
      <c r="J58" s="154"/>
    </row>
    <row r="59" spans="1:10" ht="15.6" x14ac:dyDescent="0.3">
      <c r="A59" s="160"/>
      <c r="B59" s="153"/>
      <c r="C59" s="40"/>
      <c r="D59" s="148"/>
      <c r="E59" s="148"/>
      <c r="F59" s="148"/>
      <c r="G59" s="148"/>
      <c r="H59" s="104"/>
      <c r="I59" s="161"/>
      <c r="J59" s="154"/>
    </row>
    <row r="60" spans="1:10" ht="15.6" x14ac:dyDescent="0.3">
      <c r="A60" s="149"/>
      <c r="B60" s="155"/>
      <c r="C60" s="40"/>
      <c r="D60" s="157"/>
      <c r="E60" s="157"/>
      <c r="F60" s="157"/>
      <c r="G60" s="157"/>
      <c r="H60" s="105"/>
      <c r="I60" s="158"/>
      <c r="J60" s="162"/>
    </row>
    <row r="61" spans="1:10" ht="15.6" x14ac:dyDescent="0.3">
      <c r="A61" s="160"/>
      <c r="B61" s="153"/>
      <c r="C61" s="40"/>
      <c r="D61" s="148"/>
      <c r="E61" s="148"/>
      <c r="F61" s="148"/>
      <c r="G61" s="148"/>
      <c r="H61" s="104"/>
      <c r="I61" s="161"/>
      <c r="J61" s="154"/>
    </row>
    <row r="62" spans="1:10" ht="14.4" customHeight="1" x14ac:dyDescent="0.3">
      <c r="A62" s="160"/>
      <c r="B62" s="173"/>
      <c r="C62" s="40"/>
      <c r="D62" s="168"/>
      <c r="E62" s="168"/>
      <c r="F62" s="168"/>
      <c r="G62" s="169"/>
      <c r="H62" s="170"/>
      <c r="I62" s="168"/>
      <c r="J62" s="171"/>
    </row>
    <row r="63" spans="1:10" ht="14.4" customHeight="1" x14ac:dyDescent="0.3">
      <c r="A63" s="160"/>
      <c r="B63" s="173"/>
      <c r="C63" s="40"/>
      <c r="D63" s="168"/>
      <c r="E63" s="168"/>
      <c r="F63" s="168"/>
      <c r="G63" s="169"/>
      <c r="H63" s="170"/>
      <c r="I63" s="168"/>
      <c r="J63" s="171"/>
    </row>
    <row r="64" spans="1:10" ht="14.4" customHeight="1" x14ac:dyDescent="0.3">
      <c r="A64" s="160"/>
      <c r="B64" s="173"/>
      <c r="C64" s="40"/>
      <c r="D64" s="168"/>
      <c r="E64" s="168"/>
      <c r="F64" s="168"/>
      <c r="G64" s="169"/>
      <c r="H64" s="170"/>
      <c r="I64" s="168"/>
      <c r="J64" s="171"/>
    </row>
    <row r="65" spans="1:10" ht="15.6" x14ac:dyDescent="0.3">
      <c r="A65" s="149"/>
      <c r="B65" s="155"/>
      <c r="C65" s="156"/>
      <c r="D65" s="157"/>
      <c r="E65" s="157"/>
      <c r="F65" s="157"/>
      <c r="G65" s="157"/>
      <c r="H65" s="105"/>
      <c r="I65" s="158"/>
      <c r="J65" s="154"/>
    </row>
    <row r="66" spans="1:10" ht="15.6" x14ac:dyDescent="0.3">
      <c r="A66" s="149"/>
      <c r="B66" s="150"/>
      <c r="C66" s="151"/>
      <c r="D66" s="148"/>
      <c r="E66" s="148"/>
      <c r="F66" s="148"/>
      <c r="G66" s="163"/>
      <c r="H66" s="104"/>
      <c r="I66" s="148"/>
      <c r="J66" s="154"/>
    </row>
    <row r="67" spans="1:10" ht="15.6" x14ac:dyDescent="0.3">
      <c r="A67" s="164"/>
      <c r="B67" s="165"/>
      <c r="C67" s="151"/>
      <c r="D67" s="148"/>
      <c r="E67" s="148"/>
      <c r="F67" s="148"/>
      <c r="G67" s="148"/>
      <c r="H67" s="104"/>
      <c r="I67" s="148"/>
      <c r="J67" s="166"/>
    </row>
    <row r="68" spans="1:10" ht="15.6" x14ac:dyDescent="0.3">
      <c r="A68" s="164"/>
      <c r="B68" s="155"/>
      <c r="C68" s="156"/>
      <c r="D68" s="157"/>
      <c r="E68" s="157"/>
      <c r="F68" s="157"/>
      <c r="G68" s="157"/>
      <c r="H68" s="105"/>
      <c r="I68" s="157"/>
      <c r="J68" s="105"/>
    </row>
    <row r="69" spans="1:10" ht="15.6" x14ac:dyDescent="0.3">
      <c r="A69" s="172"/>
      <c r="B69" s="172"/>
      <c r="C69" s="172"/>
      <c r="D69" s="148"/>
      <c r="E69" s="148"/>
      <c r="F69" s="148"/>
      <c r="G69" s="148"/>
      <c r="H69" s="104"/>
      <c r="I69" s="148"/>
      <c r="J69" s="104"/>
    </row>
    <row r="70" spans="1:10" ht="15.6" x14ac:dyDescent="0.3">
      <c r="A70" s="167"/>
      <c r="B70" s="167"/>
      <c r="C70" s="167"/>
      <c r="D70" s="148"/>
      <c r="E70" s="148"/>
      <c r="F70" s="148"/>
      <c r="G70" s="148"/>
      <c r="H70" s="104"/>
      <c r="I70" s="148"/>
      <c r="J70" s="104"/>
    </row>
  </sheetData>
  <mergeCells count="58">
    <mergeCell ref="T24:V24"/>
    <mergeCell ref="T25:V25"/>
    <mergeCell ref="T26:V26"/>
    <mergeCell ref="T27:V27"/>
    <mergeCell ref="T28:V28"/>
    <mergeCell ref="T29:V29"/>
    <mergeCell ref="T30:V30"/>
    <mergeCell ref="D3:E3"/>
    <mergeCell ref="D4:E4"/>
    <mergeCell ref="P3:Q3"/>
    <mergeCell ref="P4:Q4"/>
    <mergeCell ref="T22:V22"/>
    <mergeCell ref="T21:V21"/>
    <mergeCell ref="F30:I30"/>
    <mergeCell ref="N30:P30"/>
    <mergeCell ref="F27:I27"/>
    <mergeCell ref="N27:P27"/>
    <mergeCell ref="F28:I28"/>
    <mergeCell ref="N28:P28"/>
    <mergeCell ref="F29:I29"/>
    <mergeCell ref="N29:P29"/>
    <mergeCell ref="F33:J34"/>
    <mergeCell ref="A36:A37"/>
    <mergeCell ref="B36:B37"/>
    <mergeCell ref="C36:C37"/>
    <mergeCell ref="F36:J37"/>
    <mergeCell ref="F24:I24"/>
    <mergeCell ref="N24:P24"/>
    <mergeCell ref="F25:I25"/>
    <mergeCell ref="N25:P25"/>
    <mergeCell ref="F26:I26"/>
    <mergeCell ref="N26:P26"/>
    <mergeCell ref="A15:A19"/>
    <mergeCell ref="C15:C19"/>
    <mergeCell ref="D15:D19"/>
    <mergeCell ref="E15:E19"/>
    <mergeCell ref="L15:L19"/>
    <mergeCell ref="A1:Z1"/>
    <mergeCell ref="K3:M3"/>
    <mergeCell ref="K4:M4"/>
    <mergeCell ref="X9:Y9"/>
    <mergeCell ref="X11:Y11"/>
    <mergeCell ref="AC22:AC23"/>
    <mergeCell ref="AA21:AA23"/>
    <mergeCell ref="X22:Z23"/>
    <mergeCell ref="P15:P19"/>
    <mergeCell ref="F15:F19"/>
    <mergeCell ref="Q15:Q19"/>
    <mergeCell ref="F21:I21"/>
    <mergeCell ref="N21:P21"/>
    <mergeCell ref="W21:W23"/>
    <mergeCell ref="F22:I22"/>
    <mergeCell ref="N22:P22"/>
    <mergeCell ref="AB22:AB23"/>
    <mergeCell ref="F23:I23"/>
    <mergeCell ref="K23:M23"/>
    <mergeCell ref="N23:P23"/>
    <mergeCell ref="T23:V23"/>
  </mergeCells>
  <hyperlinks>
    <hyperlink ref="R22" r:id="rId1" location="t/71835c2cdc9f72ffa74eef742c2c4bff" display="https://eden-hotel-bormio.mrpreno.net/f/c638cd50c595d25153a2b7443d26fb59 - t/71835c2cdc9f72ffa74eef742c2c4bff" xr:uid="{CBF609B4-4193-4631-ADE9-1CCBFBF6B2EC}"/>
    <hyperlink ref="J22" r:id="rId2" display="https://www.booking.com/hotel/it/agriturismo-vaddidulimu.de.html?aid=1549630&amp;label=clicktrip-bn-n47-110223-agriturismo_vaddidulimu-i550859-s118681-wh31GJaUd4mbVKvvi-cu_tab-d4002-dc3&amp;sid=4e28aa0d250b0351f62b2baa835047f1&amp;all_sr_blocks=43160301_203857657_0_33_0&amp;checkin=2023-06-16&amp;checkout=2023-06-17&amp;dest_id=-120493&amp;dest_type=city&amp;dist=0&amp;group_adults=2&amp;group_children=0&amp;hapos=1&amp;highlighted_blocks=43160301_203857657_0_33_0&amp;hpos=1&amp;matching_block_id=43160301_203857657_0_33_0&amp;no_rooms=1&amp;req_adults=2&amp;req_children=0&amp;room1=A%2CA&amp;sb_price_type=total&amp;sr_order=popularity&amp;sr_pri_blocks=43160301_203857657_0_33_0__7000&amp;srepoch=1676141969&amp;srpvid=f58285877cc702bc&amp;type=total&amp;ucfs=1&amp;activeTab=main" xr:uid="{35B646C3-C208-4960-A6C9-79BEFE18CDE1}"/>
    <hyperlink ref="F22:I22" r:id="rId3" display="Hotel Arbatasar" xr:uid="{BFD61BA9-F28A-4FB3-B5A6-680020E13CEB}"/>
    <hyperlink ref="N22:P22" r:id="rId4" display="https://www.gitesofildeleaufrancardo.com/" xr:uid="{B5E69308-1053-4F5D-8185-CB89D8FAC02D}"/>
    <hyperlink ref="C22" r:id="rId5" display="https://hotelmania.net/hotel/pescia/il-priorato/" xr:uid="{C45FE08C-40B8-47E0-A056-7F03090F7843}"/>
    <hyperlink ref="C30" r:id="rId6" display="link" xr:uid="{B0E7AC67-BFA0-4061-AC77-C426BA7B7DF9}"/>
    <hyperlink ref="L30" r:id="rId7" xr:uid="{095C589B-5696-44FC-B230-9582C457AD30}"/>
    <hyperlink ref="T22" r:id="rId8" xr:uid="{E75E8504-93F6-4A12-BFFB-7138BC0C2226}"/>
    <hyperlink ref="C48" r:id="rId9" xr:uid="{FC6B22FF-D075-4B4B-841F-FED1AF718B86}"/>
    <hyperlink ref="C47" r:id="rId10" xr:uid="{3926D492-281C-4ADB-AF4B-E79646FFAC2A}"/>
    <hyperlink ref="C46" r:id="rId11" xr:uid="{35328329-3BFA-4EA4-9320-784E15F06CEF}"/>
    <hyperlink ref="E48" r:id="rId12" xr:uid="{713642BE-438C-471F-94F2-17C2B080318A}"/>
    <hyperlink ref="C44" r:id="rId13" xr:uid="{542C542B-2CC3-4856-BE4C-1C307410E13E}"/>
    <hyperlink ref="C45" r:id="rId14" xr:uid="{54820913-BCB7-4C34-85A5-B7B1CF49CB8C}"/>
  </hyperlinks>
  <pageMargins left="0.25" right="0.25" top="0.75" bottom="0.75" header="0.3" footer="0.3"/>
  <pageSetup scale="52" fitToWidth="0" orientation="landscape" horizontalDpi="4294967293"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EE8E-C54B-4112-B9C0-033ACC2BCE07}">
  <dimension ref="A1:A11"/>
  <sheetViews>
    <sheetView topLeftCell="A4" workbookViewId="0">
      <selection sqref="A1:A11"/>
    </sheetView>
  </sheetViews>
  <sheetFormatPr baseColWidth="10" defaultRowHeight="14.4" x14ac:dyDescent="0.3"/>
  <sheetData>
    <row r="1" spans="1:1" x14ac:dyDescent="0.3">
      <c r="A1" t="s">
        <v>138</v>
      </c>
    </row>
    <row r="3" spans="1:1" x14ac:dyDescent="0.3">
      <c r="A3" t="s">
        <v>139</v>
      </c>
    </row>
    <row r="4" spans="1:1" x14ac:dyDescent="0.3">
      <c r="A4" t="s">
        <v>140</v>
      </c>
    </row>
    <row r="6" spans="1:1" x14ac:dyDescent="0.3">
      <c r="A6" t="s">
        <v>141</v>
      </c>
    </row>
    <row r="7" spans="1:1" x14ac:dyDescent="0.3">
      <c r="A7" t="s">
        <v>142</v>
      </c>
    </row>
    <row r="9" spans="1:1" x14ac:dyDescent="0.3">
      <c r="A9" t="s">
        <v>143</v>
      </c>
    </row>
    <row r="10" spans="1:1" x14ac:dyDescent="0.3">
      <c r="A10" t="s">
        <v>144</v>
      </c>
    </row>
    <row r="11" spans="1:1" x14ac:dyDescent="0.3">
      <c r="A11" t="s">
        <v>145</v>
      </c>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2023 SardinienKorsika</vt: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Lampl Wolfgang</dc:creator>
  <cp:lastModifiedBy>Lampl Wolfgang</cp:lastModifiedBy>
  <cp:lastPrinted>2023-06-07T08:22:02Z</cp:lastPrinted>
  <dcterms:created xsi:type="dcterms:W3CDTF">2023-02-27T14:49:53Z</dcterms:created>
  <dcterms:modified xsi:type="dcterms:W3CDTF">2023-07-01T15:55:40Z</dcterms:modified>
</cp:coreProperties>
</file>