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_Daten\Reisen\"/>
    </mc:Choice>
  </mc:AlternateContent>
  <xr:revisionPtr revIDLastSave="0" documentId="13_ncr:1_{D583F956-470D-4B68-BD18-191480632D69}" xr6:coauthVersionLast="47" xr6:coauthVersionMax="47" xr10:uidLastSave="{00000000-0000-0000-0000-000000000000}"/>
  <bookViews>
    <workbookView xWindow="216" yWindow="324" windowWidth="22056" windowHeight="13068" xr2:uid="{528734EB-1E6A-4D00-9F26-22E344C234D3}"/>
  </bookViews>
  <sheets>
    <sheet name="Planung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3" l="1"/>
  <c r="E24" i="3"/>
  <c r="C24" i="3"/>
  <c r="D24" i="3"/>
  <c r="F24" i="3"/>
  <c r="G24" i="3"/>
  <c r="H24" i="3"/>
  <c r="I24" i="3"/>
  <c r="J24" i="3"/>
  <c r="K24" i="3"/>
  <c r="L24" i="3"/>
  <c r="M24" i="3"/>
  <c r="N24" i="3"/>
  <c r="R24" i="3" l="1"/>
  <c r="O7" i="3" l="1"/>
  <c r="O6" i="3"/>
  <c r="N10" i="3"/>
  <c r="N12" i="3" s="1"/>
  <c r="B10" i="3"/>
  <c r="B12" i="3" s="1"/>
  <c r="C10" i="3"/>
  <c r="C12" i="3" s="1"/>
  <c r="D10" i="3"/>
  <c r="D12" i="3" s="1"/>
  <c r="E10" i="3"/>
  <c r="E12" i="3" s="1"/>
  <c r="F10" i="3"/>
  <c r="F12" i="3" s="1"/>
  <c r="G10" i="3"/>
  <c r="G12" i="3" s="1"/>
  <c r="H10" i="3"/>
  <c r="H12" i="3" s="1"/>
  <c r="I10" i="3"/>
  <c r="I12" i="3" s="1"/>
  <c r="J10" i="3"/>
  <c r="J12" i="3" s="1"/>
  <c r="K10" i="3"/>
  <c r="K12" i="3" s="1"/>
  <c r="L10" i="3"/>
  <c r="L12" i="3" s="1"/>
  <c r="M10" i="3"/>
  <c r="M12" i="3" s="1"/>
  <c r="P24" i="3" l="1"/>
  <c r="Q24" i="3" s="1"/>
</calcChain>
</file>

<file path=xl/sharedStrings.xml><?xml version="1.0" encoding="utf-8"?>
<sst xmlns="http://schemas.openxmlformats.org/spreadsheetml/2006/main" count="121" uniqueCount="96">
  <si>
    <t>Fähre</t>
  </si>
  <si>
    <t>Samstag</t>
  </si>
  <si>
    <t>Sonntag</t>
  </si>
  <si>
    <t>Montag</t>
  </si>
  <si>
    <t>Dienstag</t>
  </si>
  <si>
    <t>Mittwoch</t>
  </si>
  <si>
    <t>Donnerstag</t>
  </si>
  <si>
    <t>Freitag</t>
  </si>
  <si>
    <t xml:space="preserve">Summe </t>
  </si>
  <si>
    <t>Datum</t>
  </si>
  <si>
    <t>km</t>
  </si>
  <si>
    <t>Kosten</t>
  </si>
  <si>
    <t>kostenloses Storno bis</t>
  </si>
  <si>
    <t>Frühstück</t>
  </si>
  <si>
    <t>Fahrzeit basecamp</t>
  </si>
  <si>
    <t>km Autobahn</t>
  </si>
  <si>
    <t>Abendessen</t>
  </si>
  <si>
    <t>Unterkunft</t>
  </si>
  <si>
    <t>Typ Unterkunft</t>
  </si>
  <si>
    <t>Startzeit Motorrad</t>
  </si>
  <si>
    <t>Fahrzeit BC adaptiert (+20%) +1h</t>
  </si>
  <si>
    <t>Wolfgang</t>
  </si>
  <si>
    <t>Kennzeichen</t>
  </si>
  <si>
    <t>Mitfahrer</t>
  </si>
  <si>
    <t>Kernkompetenz</t>
  </si>
  <si>
    <t>ja</t>
  </si>
  <si>
    <t>RP digital</t>
  </si>
  <si>
    <t>lawo66@outlook.com</t>
  </si>
  <si>
    <t>GU 23TM</t>
  </si>
  <si>
    <t>Kontakt</t>
  </si>
  <si>
    <t>Navi, Buchungen</t>
  </si>
  <si>
    <t>dabei</t>
  </si>
  <si>
    <t>100m</t>
  </si>
  <si>
    <t>10m</t>
  </si>
  <si>
    <t>50m</t>
  </si>
  <si>
    <t>0m</t>
  </si>
  <si>
    <t>l/100km</t>
  </si>
  <si>
    <t>Ankunft BC adaptiert</t>
  </si>
  <si>
    <t>ZI-Verteilung</t>
  </si>
  <si>
    <t>ZI-Alternative</t>
  </si>
  <si>
    <t>Gesamt</t>
  </si>
  <si>
    <t>Sprit
(Schätzung)</t>
  </si>
  <si>
    <t>Strecke von - bis</t>
  </si>
  <si>
    <t>Adresse</t>
  </si>
  <si>
    <t>Litauen, Lettland, Estland 2026</t>
  </si>
  <si>
    <t>Rezekne
Räpina</t>
  </si>
  <si>
    <t>Vilnius
Rezekne</t>
  </si>
  <si>
    <t>Piotrkow
Vilnius</t>
  </si>
  <si>
    <t>Graz
Piotrkow</t>
  </si>
  <si>
    <t>App.</t>
  </si>
  <si>
    <t>5 Võru maantee, 64504 Räpina, Estland</t>
  </si>
  <si>
    <t>Räpina</t>
  </si>
  <si>
    <t>400m</t>
  </si>
  <si>
    <t>Atbrīvošanas Aleja 120-4, Rēzekne, 4601, Lettland</t>
  </si>
  <si>
    <t>studio flat</t>
  </si>
  <si>
    <t>App</t>
  </si>
  <si>
    <t>DZ</t>
  </si>
  <si>
    <t>EZ</t>
  </si>
  <si>
    <t>Hotel Złoty Młyn</t>
  </si>
  <si>
    <t>Wolbórz, 97-320 Polichno, Polen</t>
  </si>
  <si>
    <t>Räpina
Tallinn</t>
  </si>
  <si>
    <t>St.Olav</t>
  </si>
  <si>
    <t>Lai 5, Stadtzentrum Tallinn, 10133 Tallinn, Estland</t>
  </si>
  <si>
    <t>Tallinn
Riga</t>
  </si>
  <si>
    <t>11 Miesnieku iela, Riga, LV-1050, Lettland</t>
  </si>
  <si>
    <t>Allure Rooms Coffee</t>
  </si>
  <si>
    <t xml:space="preserve"> </t>
  </si>
  <si>
    <t>150m</t>
  </si>
  <si>
    <t>Jauki Studia</t>
  </si>
  <si>
    <t>Taikos g. 10-22, LT-93123 Nida, Litauen</t>
  </si>
  <si>
    <t>Old town bakery</t>
  </si>
  <si>
    <t>J. Basanavičiaus aikštė 17, 68307 Marijampolė, Litauen</t>
  </si>
  <si>
    <t>Nida
Marijampole</t>
  </si>
  <si>
    <t>Liepaja
Nida</t>
  </si>
  <si>
    <t>Riga
Liepaja</t>
  </si>
  <si>
    <t>Zajazd Sebory</t>
  </si>
  <si>
    <t>Romany Sebory, 06-300 Romany Sebory, Polen</t>
  </si>
  <si>
    <t>Marijampole
Przasnysk</t>
  </si>
  <si>
    <t>Soray</t>
  </si>
  <si>
    <t>ul. Krakowska 14C, 32-020 Wieliczka, Polen</t>
  </si>
  <si>
    <t>Przasnysk
Wieliczka</t>
  </si>
  <si>
    <t>Trhová 4, 960 01 Zvolen, Slowakei</t>
  </si>
  <si>
    <t>Penzion Aira</t>
  </si>
  <si>
    <t>jederzeit</t>
  </si>
  <si>
    <t>Wieliczka
Zvolen</t>
  </si>
  <si>
    <t>Zvolen
Gratwein</t>
  </si>
  <si>
    <t>Essen
(Schätzung)</t>
  </si>
  <si>
    <t>Alexa Old Town</t>
  </si>
  <si>
    <t>Pylimo g. 53, LT-01137 Vilnius, Litauen</t>
  </si>
  <si>
    <t>Fontaine Valhalla Hotel</t>
  </si>
  <si>
    <t>Jūras iela 24, Liepāja, LV-3401, Lettland</t>
  </si>
  <si>
    <t>Trakai(Wasser)
Altstadt
Užupis (Kunst)</t>
  </si>
  <si>
    <t>Sandstrand
Kurische-Nehrung</t>
  </si>
  <si>
    <t>Schwarzhäupterhaus
St.Peters Kirche</t>
  </si>
  <si>
    <t>Jurmala
Ventas Rumba (Wasser)</t>
  </si>
  <si>
    <t>Jägala (Wasser)
Alexander-Newski-Kathedrale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</si>
</sst>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164" formatCode="#,##0\ &quot;€&quot;"/>
    <numFmt numFmtId="165" formatCode="dd:hh:mm"/>
    <numFmt numFmtId="166" formatCode="#,##0.00\ _€"/>
  </numFmts>
  <fonts count="31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sz val="11"/>
      <color theme="1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9"/>
      <color theme="10"/>
      <name val="Arial"/>
      <family val="2"/>
    </font>
    <font>
      <sz val="9"/>
      <color rgb="FF1A1A1A"/>
      <name val="Arial"/>
      <family val="2"/>
    </font>
    <font>
      <b/>
      <sz val="9"/>
      <name val="Arial"/>
      <family val="2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rial"/>
      <family val="2"/>
    </font>
    <font>
      <u/>
      <sz val="10"/>
      <color theme="10"/>
      <name val="Arial"/>
      <family val="2"/>
    </font>
    <font>
      <sz val="10"/>
      <color rgb="FFC00000"/>
      <name val="Arial"/>
      <family val="2"/>
    </font>
    <font>
      <sz val="10"/>
      <color theme="0" tint="-0.499984740745262"/>
      <name val="Arial"/>
      <family val="2"/>
    </font>
    <font>
      <sz val="10"/>
      <color theme="0" tint="-0.34998626667073579"/>
      <name val="Arial"/>
      <family val="2"/>
    </font>
    <font>
      <b/>
      <sz val="10"/>
      <name val="Arial"/>
      <family val="2"/>
    </font>
    <font>
      <sz val="10"/>
      <color rgb="FF1A1A1A"/>
      <name val="Segoe UI"/>
      <family val="2"/>
    </font>
    <font>
      <sz val="7"/>
      <color rgb="FF1A1A1A"/>
      <name val="Segoe UI"/>
      <family val="2"/>
    </font>
    <font>
      <b/>
      <sz val="7"/>
      <color rgb="FF1A1A1A"/>
      <name val="Segoe UI"/>
      <family val="2"/>
    </font>
    <font>
      <sz val="8"/>
      <color rgb="FF1A1A1A"/>
      <name val="Segoe UI"/>
      <family val="2"/>
    </font>
    <font>
      <b/>
      <sz val="8"/>
      <color rgb="FF1A1A1A"/>
      <name val="Segoe UI"/>
      <family val="2"/>
    </font>
    <font>
      <sz val="10"/>
      <color rgb="FF1A1A1A"/>
      <name val="Arial"/>
      <family val="2"/>
    </font>
    <font>
      <sz val="8"/>
      <name val="Arial"/>
      <family val="2"/>
    </font>
    <font>
      <sz val="8"/>
      <color rgb="FF19191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9">
    <xf numFmtId="0" fontId="0" fillId="0" borderId="0" xfId="0"/>
    <xf numFmtId="0" fontId="4" fillId="2" borderId="0" xfId="0" applyFont="1" applyFill="1" applyAlignment="1">
      <alignment horizontal="left" vertical="center" wrapText="1"/>
    </xf>
    <xf numFmtId="0" fontId="5" fillId="0" borderId="0" xfId="0" applyFont="1"/>
    <xf numFmtId="0" fontId="6" fillId="0" borderId="0" xfId="0" applyFont="1" applyAlignment="1">
      <alignment horizontal="left" wrapText="1"/>
    </xf>
    <xf numFmtId="0" fontId="3" fillId="4" borderId="2" xfId="0" applyFont="1" applyFill="1" applyBorder="1" applyAlignment="1">
      <alignment horizontal="center" vertical="top"/>
    </xf>
    <xf numFmtId="16" fontId="8" fillId="4" borderId="3" xfId="0" applyNumberFormat="1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3" fillId="4" borderId="5" xfId="0" applyNumberFormat="1" applyFont="1" applyFill="1" applyBorder="1" applyAlignment="1">
      <alignment horizontal="left" vertical="center"/>
    </xf>
    <xf numFmtId="1" fontId="3" fillId="4" borderId="1" xfId="0" applyNumberFormat="1" applyFont="1" applyFill="1" applyBorder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4" borderId="3" xfId="0" applyFont="1" applyFill="1" applyBorder="1" applyAlignment="1">
      <alignment horizontal="left" vertical="center"/>
    </xf>
    <xf numFmtId="0" fontId="3" fillId="0" borderId="0" xfId="0" applyFont="1"/>
    <xf numFmtId="0" fontId="3" fillId="4" borderId="9" xfId="0" applyFont="1" applyFill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5" fillId="0" borderId="0" xfId="1" applyFont="1" applyFill="1" applyBorder="1" applyAlignment="1">
      <alignment horizontal="left" vertical="top"/>
    </xf>
    <xf numFmtId="0" fontId="14" fillId="0" borderId="0" xfId="0" applyFont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20" fontId="7" fillId="4" borderId="9" xfId="0" applyNumberFormat="1" applyFont="1" applyFill="1" applyBorder="1" applyAlignment="1">
      <alignment horizontal="center" vertical="center" wrapText="1"/>
    </xf>
    <xf numFmtId="16" fontId="7" fillId="4" borderId="9" xfId="0" applyNumberFormat="1" applyFont="1" applyFill="1" applyBorder="1" applyAlignment="1">
      <alignment horizontal="center" vertical="center" wrapText="1"/>
    </xf>
    <xf numFmtId="0" fontId="11" fillId="6" borderId="0" xfId="1" applyFont="1" applyFill="1" applyAlignment="1">
      <alignment horizontal="center" vertical="center" wrapText="1"/>
    </xf>
    <xf numFmtId="0" fontId="17" fillId="6" borderId="0" xfId="0" applyFont="1" applyFill="1" applyAlignment="1">
      <alignment horizontal="left" vertical="center" wrapText="1"/>
    </xf>
    <xf numFmtId="0" fontId="17" fillId="4" borderId="3" xfId="0" applyFont="1" applyFill="1" applyBorder="1" applyAlignment="1">
      <alignment horizontal="left" vertical="center" wrapText="1"/>
    </xf>
    <xf numFmtId="20" fontId="3" fillId="5" borderId="4" xfId="0" applyNumberFormat="1" applyFont="1" applyFill="1" applyBorder="1" applyAlignment="1">
      <alignment horizontal="center" vertical="center" wrapText="1"/>
    </xf>
    <xf numFmtId="20" fontId="3" fillId="5" borderId="4" xfId="0" applyNumberFormat="1" applyFont="1" applyFill="1" applyBorder="1" applyAlignment="1">
      <alignment horizontal="center" vertical="center"/>
    </xf>
    <xf numFmtId="20" fontId="3" fillId="5" borderId="4" xfId="0" applyNumberFormat="1" applyFont="1" applyFill="1" applyBorder="1" applyAlignment="1">
      <alignment horizontal="left" vertical="center"/>
    </xf>
    <xf numFmtId="0" fontId="3" fillId="5" borderId="0" xfId="0" applyFont="1" applyFill="1" applyAlignment="1">
      <alignment horizontal="left"/>
    </xf>
    <xf numFmtId="0" fontId="3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/>
    </xf>
    <xf numFmtId="0" fontId="8" fillId="4" borderId="8" xfId="0" applyFont="1" applyFill="1" applyBorder="1" applyAlignment="1">
      <alignment horizontal="right" vertical="center"/>
    </xf>
    <xf numFmtId="0" fontId="8" fillId="4" borderId="9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vertical="top"/>
    </xf>
    <xf numFmtId="0" fontId="8" fillId="4" borderId="0" xfId="0" applyFont="1" applyFill="1" applyAlignment="1">
      <alignment vertical="top"/>
    </xf>
    <xf numFmtId="0" fontId="7" fillId="4" borderId="0" xfId="0" applyFont="1" applyFill="1" applyAlignment="1">
      <alignment horizontal="left"/>
    </xf>
    <xf numFmtId="0" fontId="7" fillId="4" borderId="1" xfId="0" applyFont="1" applyFill="1" applyBorder="1" applyAlignment="1">
      <alignment horizontal="right"/>
    </xf>
    <xf numFmtId="0" fontId="17" fillId="3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3" fillId="5" borderId="0" xfId="0" applyFont="1" applyFill="1" applyAlignment="1">
      <alignment vertical="center"/>
    </xf>
    <xf numFmtId="0" fontId="18" fillId="5" borderId="0" xfId="1" applyFont="1" applyFill="1" applyBorder="1" applyAlignment="1">
      <alignment horizontal="left" vertical="top"/>
    </xf>
    <xf numFmtId="0" fontId="18" fillId="5" borderId="0" xfId="1" applyFont="1" applyFill="1" applyAlignment="1">
      <alignment horizontal="left" vertical="top"/>
    </xf>
    <xf numFmtId="0" fontId="3" fillId="4" borderId="7" xfId="0" applyFont="1" applyFill="1" applyBorder="1" applyAlignment="1">
      <alignment horizontal="left" vertical="center" wrapText="1"/>
    </xf>
    <xf numFmtId="20" fontId="8" fillId="4" borderId="7" xfId="0" applyNumberFormat="1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right" vertical="center"/>
    </xf>
    <xf numFmtId="1" fontId="3" fillId="4" borderId="0" xfId="0" applyNumberFormat="1" applyFont="1" applyFill="1" applyAlignment="1">
      <alignment horizontal="left" vertical="center" wrapText="1"/>
    </xf>
    <xf numFmtId="0" fontId="19" fillId="4" borderId="7" xfId="0" applyFont="1" applyFill="1" applyBorder="1" applyAlignment="1">
      <alignment horizontal="left" vertical="center" wrapText="1"/>
    </xf>
    <xf numFmtId="20" fontId="19" fillId="4" borderId="9" xfId="0" applyNumberFormat="1" applyFont="1" applyFill="1" applyBorder="1" applyAlignment="1">
      <alignment horizontal="center" vertical="top"/>
    </xf>
    <xf numFmtId="20" fontId="19" fillId="4" borderId="7" xfId="0" applyNumberFormat="1" applyFont="1" applyFill="1" applyBorder="1" applyAlignment="1">
      <alignment horizontal="center" vertical="top"/>
    </xf>
    <xf numFmtId="20" fontId="19" fillId="4" borderId="6" xfId="0" applyNumberFormat="1" applyFont="1" applyFill="1" applyBorder="1" applyAlignment="1">
      <alignment horizontal="center" vertical="top"/>
    </xf>
    <xf numFmtId="20" fontId="19" fillId="4" borderId="9" xfId="0" applyNumberFormat="1" applyFont="1" applyFill="1" applyBorder="1" applyAlignment="1">
      <alignment horizontal="center" vertical="center"/>
    </xf>
    <xf numFmtId="20" fontId="19" fillId="4" borderId="9" xfId="0" applyNumberFormat="1" applyFont="1" applyFill="1" applyBorder="1" applyAlignment="1">
      <alignment horizontal="center" vertical="top" wrapText="1"/>
    </xf>
    <xf numFmtId="165" fontId="20" fillId="4" borderId="0" xfId="0" applyNumberFormat="1" applyFont="1" applyFill="1" applyAlignment="1">
      <alignment horizontal="center" vertical="top"/>
    </xf>
    <xf numFmtId="0" fontId="3" fillId="4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21" fillId="4" borderId="7" xfId="0" applyFont="1" applyFill="1" applyBorder="1" applyAlignment="1">
      <alignment horizontal="left" wrapText="1"/>
    </xf>
    <xf numFmtId="20" fontId="21" fillId="4" borderId="7" xfId="0" applyNumberFormat="1" applyFont="1" applyFill="1" applyBorder="1" applyAlignment="1">
      <alignment horizontal="center"/>
    </xf>
    <xf numFmtId="46" fontId="21" fillId="4" borderId="0" xfId="0" applyNumberFormat="1" applyFont="1" applyFill="1" applyAlignment="1">
      <alignment horizontal="right"/>
    </xf>
    <xf numFmtId="0" fontId="21" fillId="4" borderId="0" xfId="0" applyFont="1" applyFill="1" applyAlignment="1">
      <alignment wrapText="1"/>
    </xf>
    <xf numFmtId="0" fontId="21" fillId="0" borderId="0" xfId="0" applyFont="1" applyAlignment="1">
      <alignment wrapText="1"/>
    </xf>
    <xf numFmtId="0" fontId="10" fillId="4" borderId="7" xfId="0" applyFont="1" applyFill="1" applyBorder="1" applyAlignment="1">
      <alignment horizontal="left" vertical="center" wrapText="1"/>
    </xf>
    <xf numFmtId="20" fontId="22" fillId="4" borderId="9" xfId="0" applyNumberFormat="1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right" vertical="center" wrapText="1"/>
    </xf>
    <xf numFmtId="0" fontId="10" fillId="4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164" fontId="10" fillId="3" borderId="4" xfId="1" applyNumberFormat="1" applyFont="1" applyFill="1" applyBorder="1" applyAlignment="1">
      <alignment horizontal="center" vertical="center" wrapText="1"/>
    </xf>
    <xf numFmtId="164" fontId="10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20" fontId="16" fillId="5" borderId="4" xfId="0" applyNumberFormat="1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left"/>
    </xf>
    <xf numFmtId="0" fontId="3" fillId="6" borderId="0" xfId="0" applyFont="1" applyFill="1" applyAlignment="1">
      <alignment horizontal="center" vertical="top"/>
    </xf>
    <xf numFmtId="0" fontId="16" fillId="6" borderId="0" xfId="0" applyFont="1" applyFill="1" applyAlignment="1">
      <alignment horizontal="center" vertical="center" wrapText="1"/>
    </xf>
    <xf numFmtId="0" fontId="23" fillId="6" borderId="0" xfId="0" applyFont="1" applyFill="1" applyAlignment="1">
      <alignment vertical="center"/>
    </xf>
    <xf numFmtId="0" fontId="3" fillId="6" borderId="0" xfId="0" applyFont="1" applyFill="1"/>
    <xf numFmtId="0" fontId="3" fillId="6" borderId="0" xfId="0" applyFont="1" applyFill="1" applyAlignment="1">
      <alignment horizontal="left" vertical="top" wrapText="1"/>
    </xf>
    <xf numFmtId="16" fontId="10" fillId="6" borderId="0" xfId="0" applyNumberFormat="1" applyFont="1" applyFill="1" applyAlignment="1">
      <alignment horizontal="center" vertical="top"/>
    </xf>
    <xf numFmtId="16" fontId="10" fillId="6" borderId="0" xfId="1" applyNumberFormat="1" applyFont="1" applyFill="1" applyBorder="1" applyAlignment="1">
      <alignment horizontal="center" vertical="top"/>
    </xf>
    <xf numFmtId="164" fontId="10" fillId="6" borderId="0" xfId="1" applyNumberFormat="1" applyFont="1" applyFill="1" applyBorder="1" applyAlignment="1">
      <alignment horizontal="center" vertical="top" wrapText="1"/>
    </xf>
    <xf numFmtId="0" fontId="10" fillId="6" borderId="0" xfId="1" applyFont="1" applyFill="1" applyBorder="1" applyAlignment="1">
      <alignment horizontal="center" vertical="top"/>
    </xf>
    <xf numFmtId="164" fontId="10" fillId="6" borderId="0" xfId="0" applyNumberFormat="1" applyFont="1" applyFill="1" applyAlignment="1">
      <alignment horizontal="center" vertical="top" wrapText="1"/>
    </xf>
    <xf numFmtId="0" fontId="10" fillId="6" borderId="0" xfId="1" applyFont="1" applyFill="1" applyBorder="1" applyAlignment="1">
      <alignment horizontal="center" vertical="center" wrapText="1"/>
    </xf>
    <xf numFmtId="0" fontId="10" fillId="6" borderId="0" xfId="1" applyFont="1" applyFill="1" applyAlignment="1">
      <alignment horizontal="center" vertical="top"/>
    </xf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center" vertical="center" wrapText="1"/>
    </xf>
    <xf numFmtId="0" fontId="3" fillId="5" borderId="0" xfId="0" applyFont="1" applyFill="1"/>
    <xf numFmtId="0" fontId="3" fillId="5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top"/>
    </xf>
    <xf numFmtId="164" fontId="3" fillId="3" borderId="4" xfId="0" applyNumberFormat="1" applyFont="1" applyFill="1" applyBorder="1" applyAlignment="1">
      <alignment horizontal="center" vertical="top" wrapText="1"/>
    </xf>
    <xf numFmtId="164" fontId="3" fillId="3" borderId="4" xfId="0" applyNumberFormat="1" applyFont="1" applyFill="1" applyBorder="1" applyAlignment="1">
      <alignment horizontal="right" vertical="top"/>
    </xf>
    <xf numFmtId="164" fontId="3" fillId="3" borderId="4" xfId="0" applyNumberFormat="1" applyFont="1" applyFill="1" applyBorder="1" applyAlignment="1">
      <alignment horizontal="right" vertical="top" wrapText="1"/>
    </xf>
    <xf numFmtId="164" fontId="8" fillId="3" borderId="4" xfId="0" applyNumberFormat="1" applyFont="1" applyFill="1" applyBorder="1" applyAlignment="1">
      <alignment horizontal="right" vertical="top" wrapText="1"/>
    </xf>
    <xf numFmtId="164" fontId="3" fillId="3" borderId="4" xfId="0" applyNumberFormat="1" applyFont="1" applyFill="1" applyBorder="1" applyAlignment="1">
      <alignment horizontal="left" vertical="top"/>
    </xf>
    <xf numFmtId="0" fontId="12" fillId="6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164" fontId="1" fillId="6" borderId="0" xfId="1" applyNumberFormat="1" applyFill="1" applyBorder="1" applyAlignment="1">
      <alignment horizontal="center" vertical="center" wrapText="1"/>
    </xf>
    <xf numFmtId="0" fontId="25" fillId="6" borderId="0" xfId="0" applyFont="1" applyFill="1" applyAlignment="1">
      <alignment vertical="center"/>
    </xf>
    <xf numFmtId="0" fontId="24" fillId="6" borderId="0" xfId="0" applyFont="1" applyFill="1" applyAlignment="1">
      <alignment vertical="center"/>
    </xf>
    <xf numFmtId="0" fontId="1" fillId="6" borderId="0" xfId="1" applyFill="1" applyBorder="1" applyAlignment="1">
      <alignment horizontal="center" vertical="center" wrapText="1"/>
    </xf>
    <xf numFmtId="164" fontId="1" fillId="6" borderId="4" xfId="1" applyNumberFormat="1" applyFill="1" applyBorder="1" applyAlignment="1">
      <alignment horizontal="center" vertical="center" wrapText="1"/>
    </xf>
    <xf numFmtId="0" fontId="1" fillId="6" borderId="0" xfId="1" applyFill="1" applyAlignment="1">
      <alignment horizontal="center" vertical="center" wrapText="1"/>
    </xf>
    <xf numFmtId="0" fontId="1" fillId="6" borderId="4" xfId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20" fontId="13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left" vertical="top"/>
    </xf>
    <xf numFmtId="164" fontId="3" fillId="0" borderId="4" xfId="0" applyNumberFormat="1" applyFont="1" applyBorder="1" applyAlignment="1">
      <alignment horizontal="center" vertical="top" wrapText="1"/>
    </xf>
    <xf numFmtId="164" fontId="3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 wrapText="1"/>
    </xf>
    <xf numFmtId="164" fontId="3" fillId="0" borderId="0" xfId="0" applyNumberFormat="1" applyFont="1" applyAlignment="1">
      <alignment horizontal="left" vertical="top"/>
    </xf>
    <xf numFmtId="0" fontId="1" fillId="6" borderId="0" xfId="1" applyFill="1" applyAlignment="1">
      <alignment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vertical="center" wrapText="1"/>
    </xf>
    <xf numFmtId="166" fontId="8" fillId="6" borderId="0" xfId="0" applyNumberFormat="1" applyFont="1" applyFill="1" applyAlignment="1">
      <alignment vertical="center" wrapText="1"/>
    </xf>
    <xf numFmtId="164" fontId="7" fillId="6" borderId="0" xfId="0" applyNumberFormat="1" applyFont="1" applyFill="1" applyAlignment="1">
      <alignment vertical="center" wrapText="1"/>
    </xf>
    <xf numFmtId="6" fontId="7" fillId="6" borderId="0" xfId="0" applyNumberFormat="1" applyFont="1" applyFill="1" applyAlignment="1">
      <alignment vertical="center" wrapText="1"/>
    </xf>
    <xf numFmtId="0" fontId="7" fillId="6" borderId="0" xfId="0" applyFont="1" applyFill="1" applyAlignment="1">
      <alignment vertical="center" wrapText="1"/>
    </xf>
    <xf numFmtId="0" fontId="3" fillId="6" borderId="0" xfId="0" applyFont="1" applyFill="1" applyAlignment="1">
      <alignment vertical="center"/>
    </xf>
    <xf numFmtId="0" fontId="7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vertical="top"/>
    </xf>
    <xf numFmtId="0" fontId="3" fillId="6" borderId="4" xfId="0" applyFont="1" applyFill="1" applyBorder="1" applyAlignment="1">
      <alignment vertical="center"/>
    </xf>
    <xf numFmtId="0" fontId="5" fillId="4" borderId="0" xfId="0" applyFont="1" applyFill="1"/>
    <xf numFmtId="0" fontId="7" fillId="4" borderId="0" xfId="0" applyFont="1" applyFill="1"/>
    <xf numFmtId="0" fontId="3" fillId="4" borderId="0" xfId="0" applyFont="1" applyFill="1"/>
    <xf numFmtId="0" fontId="5" fillId="2" borderId="0" xfId="0" applyFont="1" applyFill="1"/>
    <xf numFmtId="0" fontId="27" fillId="6" borderId="0" xfId="0" applyFont="1" applyFill="1" applyAlignment="1">
      <alignment vertical="center"/>
    </xf>
    <xf numFmtId="0" fontId="26" fillId="6" borderId="0" xfId="0" applyFont="1" applyFill="1" applyAlignment="1">
      <alignment vertical="center"/>
    </xf>
    <xf numFmtId="0" fontId="28" fillId="6" borderId="4" xfId="0" applyFont="1" applyFill="1" applyBorder="1" applyAlignment="1">
      <alignment horizontal="center" vertical="center" wrapText="1"/>
    </xf>
    <xf numFmtId="0" fontId="29" fillId="4" borderId="4" xfId="0" applyFont="1" applyFill="1" applyBorder="1" applyAlignment="1">
      <alignment horizontal="center" vertical="center" wrapText="1"/>
    </xf>
    <xf numFmtId="0" fontId="29" fillId="4" borderId="0" xfId="0" applyFont="1" applyFill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20" fontId="29" fillId="4" borderId="4" xfId="0" applyNumberFormat="1" applyFont="1" applyFill="1" applyBorder="1" applyAlignment="1">
      <alignment horizontal="center" vertical="center" wrapText="1"/>
    </xf>
    <xf numFmtId="0" fontId="30" fillId="4" borderId="6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right" textRotation="90" wrapText="1"/>
    </xf>
    <xf numFmtId="0" fontId="7" fillId="6" borderId="4" xfId="0" applyFont="1" applyFill="1" applyBorder="1" applyAlignment="1">
      <alignment horizontal="right" textRotation="90" wrapText="1"/>
    </xf>
    <xf numFmtId="0" fontId="7" fillId="4" borderId="2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7" fillId="6" borderId="0" xfId="0" applyFont="1" applyFill="1" applyAlignment="1">
      <alignment horizontal="right" textRotation="90"/>
    </xf>
    <xf numFmtId="0" fontId="7" fillId="6" borderId="4" xfId="0" applyFont="1" applyFill="1" applyBorder="1" applyAlignment="1">
      <alignment horizontal="right" textRotation="9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ooking.com/hotel/sk/penzia3n-aira.de.html?label=gen173nr-10CAEoggI46AdIM1gEaA6IAQGYATO4ARfIAQzYAQPoAQH4AQGIAgGoAgG4AsLrycsGwAIB0gIkMzcxNjIyN2EtZDhjZi00MDg3LTliMjctODk2MmI4ODMxMjVl2AIB4AIB&amp;sid=d27d4b2bb6c1a61d698c7ec38aecc335&amp;aid=304142&amp;ucfs=1&amp;checkin=2026-09-17&amp;checkout=2026-09-18&amp;dest_id=-847586&amp;dest_type=city&amp;group_adults=1&amp;no_rooms=1&amp;group_children=0&amp;nflt=price%3DEUR-min-80-1&amp;srpvid=8a2556ed920609bf&amp;srepoch=1770639784&amp;matching_block_id=57800901_123508885_0_2_0&amp;atlas_src=sr_iw_title" TargetMode="External"/><Relationship Id="rId13" Type="http://schemas.openxmlformats.org/officeDocument/2006/relationships/hyperlink" Target="https://www.booking.com/hotel/pl/zajazd-sebory.de.html?label=gen173nr-10CAEoggI46AdIM1gEaA6IAQGYATO4ARfIAQzYAQPoAQH4AQGIAgGoAgG4AsLrycsGwAIB0gIkMzcxNjIyN2EtZDhjZi00MDg3LTliMjctODk2MmI4ODMxMjVl2AIB4AIB&amp;sid=d27d4b2bb6c1a61d698c7ec38aecc335&amp;aid=304142&amp;ucfs=1&amp;checkin=2026-09-15&amp;checkout=2026-09-16&amp;dest_id=-520447&amp;dest_type=city&amp;group_adults=1&amp;no_rooms=1&amp;group_children=0&amp;nflt=oos%3D1&amp;srpvid=f0df868fb3c40018&amp;srepoch=1770631569&amp;matching_block_id=111644702_241362745_1_1_0&amp;atlas_src=sr_iw_title" TargetMode="External"/><Relationship Id="rId3" Type="http://schemas.openxmlformats.org/officeDocument/2006/relationships/hyperlink" Target="https://www.booking.com/hotel/ee/st-olav.de.html?label=gen173nr-10CAEoggI46AdIM1gEaA6IAQGYATO4ARfIAQzYAQPoAQH4AQGIAgGoAgG4AsLrycsGwAIB0gIkMzcxNjIyN2EtZDhjZi00MDg3LTliMjctODk2MmI4ODMxMjVl2AIB4AIB&amp;sid=d27d4b2bb6c1a61d698c7ec38aecc335&amp;aid=304142&amp;ucfs=1&amp;checkin=2026-09-10&amp;checkout=2026-09-11&amp;dest_id=-2625660&amp;dest_type=city&amp;group_adults=1&amp;no_rooms=1&amp;group_children=0&amp;nflt=oos%3D1%3Bprice%3DEUR-min-90-1&amp;srpvid=7a624d0d61080421&amp;srepoch=1770030619&amp;matching_block_id=2458701_95148421_0_1_0&amp;atlas_src=sr_iw_title" TargetMode="External"/><Relationship Id="rId7" Type="http://schemas.openxmlformats.org/officeDocument/2006/relationships/hyperlink" Target="https://www.booking.com/hotel/pl/soray-wieliczka.de.html?label=gen173nr-10CAEoggI46AdIM1gEaA6IAQGYATO4ARfIAQzYAQPoAQH4AQGIAgGoAgG4AsLrycsGwAIB0gIkMzcxNjIyN2EtZDhjZi00MDg3LTliMjctODk2MmI4ODMxMjVl2AIB4AIB&amp;sid=d27d4b2bb6c1a61d698c7ec38aecc335&amp;aid=304142&amp;ucfs=1&amp;checkin=2026-09-16&amp;checkout=2026-09-17&amp;dest_id=-510625&amp;dest_type=city&amp;group_adults=1&amp;no_rooms=1&amp;group_children=0&amp;nflt=oos%3D1%3Bprice%3DEUR-min-100-1&amp;srpvid=2fc65493adc3008b&amp;srepoch=1770638653&amp;matching_block_id=44803909_204536941_1_1_0_880184&amp;atlas_src=sr_iw_title" TargetMode="External"/><Relationship Id="rId12" Type="http://schemas.openxmlformats.org/officeDocument/2006/relationships/hyperlink" Target="https://www.booking.com/hotel/lt/old-town-bakery.de.html?label=gen173nr-10CAEoggI46AdIM1gEaA6IAQGYATO4ARfIAQzYAQPoAQH4AQGIAgGoAgG4AsLrycsGwAIB0gIkMzcxNjIyN2EtZDhjZi00MDg3LTliMjctODk2MmI4ODMxMjVl2AIB4AIB&amp;sid=d27d4b2bb6c1a61d698c7ec38aecc335&amp;aid=304142&amp;ucfs=1&amp;checkin=2026-09-14&amp;checkout=2026-09-15&amp;dest_id=-2616522&amp;dest_type=city&amp;group_adults=1&amp;no_rooms=1&amp;group_children=0&amp;nflt=oos%3D1&amp;srpvid=2141680135430821&amp;srepoch=1770562342&amp;matching_block_id=556978902_216129398_2_0_0&amp;atlas_src=sr_iw_title" TargetMode="External"/><Relationship Id="rId2" Type="http://schemas.openxmlformats.org/officeDocument/2006/relationships/hyperlink" Target="https://www.booking.com/hotel/lv/small-and-cozy-studio-flat.de.html?label=gen173nr-10CAEoggI46AdIM1gEaA6IAQGYATO4ARfIAQzYAQPoAQH4AQGIAgGoAgG4AsLrycsGwAIB0gIkMzcxNjIyN2EtZDhjZi00MDg3LTliMjctODk2MmI4ODMxMjVl2AIB4AIB&amp;aid=304142&amp;ucfs=1&amp;checkin=2026-09-08&amp;checkout=2026-09-09&amp;dest_id=-3212185&amp;dest_type=city&amp;group_adults=1&amp;no_rooms=1&amp;group_children=0&amp;nflt=oos%3D1%3Bprice%3DEUR-min-63-1&amp;srpvid=1a814781dd11048c&amp;srepoch=1769940706&amp;matching_block_id=1361972001_408508314_2_0_0_836954&amp;atlas_src=sr_iw_title" TargetMode="External"/><Relationship Id="rId1" Type="http://schemas.openxmlformats.org/officeDocument/2006/relationships/hyperlink" Target="https://www.booking.com/hotel/pl/zaoty-mayn-polichno.de.html?label=gen173nr-10CAEoggI46AdIM1gEaA6IAQGYATO4ARfIAQzYAQPoAQH4AQGIAgGoAgG4AqD2gcwGwAIB0gIkN2IzNjY4OGItNjE0OC00YTA3LTkwYWItYTEwMmE1YzZjZmI02AIB4AIB&amp;aid=304142&amp;ucfs=1&amp;checkin=2026-09-06&amp;checkout=2026-09-07&amp;dest_id=-521986&amp;dest_type=city&amp;group_adults=1&amp;no_rooms=1&amp;group_children=0&amp;nflt=oos%3D1%3Bprice%3DEUR-min-52-1&amp;srpvid=4cfa491d995c002a&amp;srepoch=1770028771&amp;matching_block_id=70639502_190332743_0_1_0&amp;atlas_src=sr_iw_title" TargetMode="External"/><Relationship Id="rId6" Type="http://schemas.openxmlformats.org/officeDocument/2006/relationships/hyperlink" Target="https://www.booking.com/hotel/lt/jauki-studija-su-dideliu-balkonu-nidos-centre.de.html?label=gen173nr-10CAEoggI46AdIM1gEaA6IAQGYATO4ARfIAQzYAQPoAQH4AQGIAgGoAgG4AsLrycsGwAIB0gIkMzcxNjIyN2EtZDhjZi00MDg3LTliMjctODk2MmI4ODMxMjVl2AIB4AIB&amp;sid=d27d4b2bb6c1a61d698c7ec38aecc335&amp;aid=304142&amp;ucfs=1&amp;checkin=2026-09-13&amp;checkout=2026-09-14&amp;dest_id=-2617145&amp;dest_type=city&amp;group_adults=1&amp;no_rooms=1&amp;group_children=0&amp;nflt=oos%3D1&amp;srpvid=ab305d0b7f7604d5&amp;srepoch=1770124969&amp;matching_block_id=353082801_335309257_1_0_0&amp;atlas_src=sr_iw_title" TargetMode="External"/><Relationship Id="rId11" Type="http://schemas.openxmlformats.org/officeDocument/2006/relationships/hyperlink" Target="https://www.booking.com/hotel/lt/allex.de.html?aid=304142&amp;label=gen173bo-10CAsoiAFCDHN0YXktZXhwcmVzc0gHWANoDogBAZgBM7gBF8gBDNgBA-gBAfgBAYgCAZgCAqgCAbgCkYG90wbAAgHSAiRlNDNkODdkZS05ZmIwLTRmYjQtOTAxMC05ZGVjNGQ0OWIwZTjYAgHgAgE&amp;ucfs=1&amp;checkin=2026-09-07&amp;checkout=2026-09-08&amp;group_adults=1&amp;no_rooms=1&amp;group_children=0&amp;srpvid=3ece5c087b84044d&amp;srepoch=1785676584&amp;matching_block_id=2663811_344177997_1_0_0_169993&amp;atlas_src=hp_iw_title" TargetMode="External"/><Relationship Id="rId5" Type="http://schemas.openxmlformats.org/officeDocument/2006/relationships/hyperlink" Target="https://www.booking.com/hotel/lv/fontaine.de.html?label=gen173nr-10CAEoggI46AdIM1gEaA6IAQGYATO4ARfIAQzYAQPoAQH4AQGIAgGoAgG4AsLrycsGwAIB0gIkMzcxNjIyN2EtZDhjZi00MDg3LTliMjctODk2MmI4ODMxMjVl2AIB4AIB&amp;sid=d27d4b2bb6c1a61d698c7ec38aecc335&amp;aid=304142&amp;ucfs=1&amp;checkin=2026-09-12&amp;checkout=2026-09-13&amp;dest_id=-3210389&amp;dest_type=city&amp;group_adults=1&amp;no_rooms=1&amp;group_children=0&amp;nflt=oos%3D1&amp;srpvid=c5176e8a064d00b9&amp;srepoch=1785859045&amp;matching_block_id=2610505_244693899_0_0_0_348482&amp;atlas_src=sr_iw_title" TargetMode="External"/><Relationship Id="rId10" Type="http://schemas.openxmlformats.org/officeDocument/2006/relationships/hyperlink" Target="https://www.booking.com/hotel/ee/rapina.de.html?aid=304142&amp;label=gen173nr-10CAEoggI46AdIM1gEaA6IAQGYATO4ARfIAQzYAQPoAQH4AQGIAgGoAgG4AsLrycsGwAIB0gIkMzcxNjIyN2EtZDhjZi00MDg3LTliMjctODk2MmI4ODMxMjVl2AIB4AIB&amp;sid=d27d4b2bb6c1a61d698c7ec38aecc335&amp;all_sr_blocks=1116824101_384566730_1_0_0&amp;checkin=2026-09-09&amp;checkout=2026-09-10&amp;dest_id=-2624922&amp;dest_type=city&amp;dist=0&amp;group_adults=1&amp;group_children=0&amp;hapos=1&amp;highlighted_blocks=1116824101_384566730_1_0_0&amp;hpos=1&amp;matching_block_id=1116824101_384566730_1_0_0&amp;no_rooms=1&amp;req_adults=1&amp;req_children=0&amp;room1=A&amp;sb_price_type=total&amp;sr_order=popularity&amp;sr_pri_blocks=1116824101_384566730_1_0_0__3960&amp;srepoch=1769940461&amp;srpvid=0acd46889128039b&amp;type=total&amp;ucfs=1&amp;" TargetMode="External"/><Relationship Id="rId4" Type="http://schemas.openxmlformats.org/officeDocument/2006/relationships/hyperlink" Target="https://www.booking.com/hotel/lv/allure-amp-coffee.de.html?label=gen173nr-10CAEoggI46AdIM1gEaA6IAQGYATO4ARfIAQzYAQPoAQH4AQGIAgGoAgG4AsLrycsGwAIB0gIkMzcxNjIyN2EtZDhjZi00MDg3LTliMjctODk2MmI4ODMxMjVl2AIB4AIB&amp;sid=d27d4b2bb6c1a61d698c7ec38aecc335&amp;aid=304142&amp;ucfs=1&amp;checkin=2026-09-11&amp;checkout=2026-09-12&amp;dest_id=-3212216&amp;dest_type=city&amp;group_adults=1&amp;no_rooms=1&amp;group_children=0&amp;nflt=oos%3D1%3Bprice%3DEUR-min-80-1&amp;srpvid=9135743cc7b2026b&amp;srepoch=1770051673&amp;matching_block_id=589770305_231354385_2_0_0&amp;atlas_src=sr_iw_title" TargetMode="External"/><Relationship Id="rId9" Type="http://schemas.openxmlformats.org/officeDocument/2006/relationships/hyperlink" Target="https://www.booking.com/hotel/it/cortili-himeresi.de.html?aid=304142&amp;label=gen173nr-10CAEoggI46AdIM1gEaA6IAQGYATO4ARfIAQzYAQPoAQH4AQGIAgGoAgG4AsmfqsoGwAIB0gIkMDJmODliZjgtNjY2YS00NzMyLWFhYTYtNjZmN2MxMTRkNmRl2AIB4AIB&amp;sid=0de2b57c77b204a0dad5264b0533003c&amp;all_sr_blocks=1465546803_418548403_2_0_0%2C1465546802_418548403_1_0_0%2C1465546801_418548403_1_0_0&amp;checkin=2026-07-14&amp;checkout=2026-07-15&amp;dest_id=-130639&amp;dest_type=city&amp;dist=0&amp;group_adults=4&amp;group_children=0&amp;hapos=9&amp;highlighted_blocks=1465546803_418548403_2_0_0%2C1465546802_418548403_1_0_0%2C1465546801_418548403_1_0_0&amp;hpos=9&amp;matching_block_id=1465546803_418548403_2_0_0&amp;nflt=price%3DEUR-min-250-1&amp;no_rooms=4&amp;req_adults=4&amp;req_children=0&amp;room1=A&amp;room2=A&amp;room3=A&amp;room4=A&amp;sb_price_type=total&amp;sr_order=popularity&amp;sr_pri_blocks=1465546803_418548403_2_0_0__8400%2C1465546802_418548403_1_0_0__4550%2C1465546801_418548403_1_0_0__5200&amp;srepoch=1767373472&amp;srpvid=b3c977db43b303e2&amp;type=total&amp;ucfs=1&amp;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D52E8-BD9F-4310-B680-E9167E17C425}">
  <sheetPr>
    <pageSetUpPr fitToPage="1"/>
  </sheetPr>
  <dimension ref="A1:R30"/>
  <sheetViews>
    <sheetView showZeros="0" tabSelected="1" zoomScale="94" zoomScaleNormal="94" workbookViewId="0">
      <selection activeCell="C5" sqref="C5"/>
    </sheetView>
  </sheetViews>
  <sheetFormatPr baseColWidth="10" defaultColWidth="11.44140625" defaultRowHeight="13.8" x14ac:dyDescent="0.25"/>
  <cols>
    <col min="1" max="1" width="22.88671875" style="10" customWidth="1"/>
    <col min="2" max="4" width="12.44140625" style="2" customWidth="1"/>
    <col min="5" max="5" width="12.44140625" style="11" customWidth="1"/>
    <col min="6" max="6" width="12.44140625" style="2" customWidth="1"/>
    <col min="7" max="7" width="17.5546875" style="11" customWidth="1"/>
    <col min="8" max="9" width="12.44140625" style="2" customWidth="1"/>
    <col min="10" max="10" width="14.33203125" style="2" customWidth="1"/>
    <col min="11" max="14" width="12.44140625" style="2" customWidth="1"/>
    <col min="15" max="15" width="8.77734375" style="2" bestFit="1" customWidth="1"/>
    <col min="16" max="16" width="6.77734375" style="2" bestFit="1" customWidth="1"/>
    <col min="17" max="17" width="8.77734375" style="2" customWidth="1"/>
    <col min="18" max="16384" width="11.44140625" style="2"/>
  </cols>
  <sheetData>
    <row r="1" spans="1:18" ht="30" customHeight="1" x14ac:dyDescent="0.25">
      <c r="A1" s="26" t="s">
        <v>44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1"/>
      <c r="Q1" s="134"/>
      <c r="R1" s="134"/>
    </row>
    <row r="2" spans="1:18" s="14" customFormat="1" ht="19.05" customHeight="1" x14ac:dyDescent="0.25">
      <c r="A2" s="3"/>
      <c r="B2" s="16">
        <v>1</v>
      </c>
      <c r="C2" s="16">
        <v>2</v>
      </c>
      <c r="D2" s="16">
        <v>3</v>
      </c>
      <c r="E2" s="16">
        <v>4</v>
      </c>
      <c r="F2" s="16">
        <v>5</v>
      </c>
      <c r="G2" s="16">
        <v>6</v>
      </c>
      <c r="H2" s="16">
        <v>7</v>
      </c>
      <c r="I2" s="16">
        <v>8</v>
      </c>
      <c r="J2" s="16">
        <v>9</v>
      </c>
      <c r="K2" s="16">
        <v>10</v>
      </c>
      <c r="L2" s="16">
        <v>11</v>
      </c>
      <c r="M2" s="16">
        <v>12</v>
      </c>
      <c r="N2" s="16">
        <v>13</v>
      </c>
      <c r="O2" s="17"/>
      <c r="P2" s="17"/>
    </row>
    <row r="3" spans="1:18" ht="18.45" customHeight="1" x14ac:dyDescent="0.25">
      <c r="A3" s="145" t="s">
        <v>9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1</v>
      </c>
      <c r="I3" s="4" t="s">
        <v>2</v>
      </c>
      <c r="J3" s="4" t="s">
        <v>3</v>
      </c>
      <c r="K3" s="4" t="s">
        <v>4</v>
      </c>
      <c r="L3" s="4" t="s">
        <v>5</v>
      </c>
      <c r="M3" s="4" t="s">
        <v>6</v>
      </c>
      <c r="N3" s="4" t="s">
        <v>7</v>
      </c>
      <c r="O3" s="40"/>
      <c r="P3" s="41"/>
      <c r="Q3" s="131"/>
      <c r="R3" s="131"/>
    </row>
    <row r="4" spans="1:18" ht="18.45" customHeight="1" x14ac:dyDescent="0.25">
      <c r="A4" s="146"/>
      <c r="B4" s="5">
        <v>46271</v>
      </c>
      <c r="C4" s="5">
        <v>46272</v>
      </c>
      <c r="D4" s="5">
        <v>46273</v>
      </c>
      <c r="E4" s="5">
        <v>46274</v>
      </c>
      <c r="F4" s="5">
        <v>46275</v>
      </c>
      <c r="G4" s="5">
        <v>46276</v>
      </c>
      <c r="H4" s="5">
        <v>46277</v>
      </c>
      <c r="I4" s="5">
        <v>46278</v>
      </c>
      <c r="J4" s="5">
        <v>46279</v>
      </c>
      <c r="K4" s="5">
        <v>46280</v>
      </c>
      <c r="L4" s="5">
        <v>46281</v>
      </c>
      <c r="M4" s="5">
        <v>46282</v>
      </c>
      <c r="N4" s="5">
        <v>46283</v>
      </c>
      <c r="O4" s="40"/>
      <c r="P4" s="41"/>
      <c r="Q4" s="131"/>
      <c r="R4" s="131"/>
    </row>
    <row r="5" spans="1:18" s="14" customFormat="1" ht="47.4" customHeight="1" x14ac:dyDescent="0.2">
      <c r="A5" s="31" t="s">
        <v>42</v>
      </c>
      <c r="B5" s="27" t="s">
        <v>48</v>
      </c>
      <c r="C5" s="27" t="s">
        <v>47</v>
      </c>
      <c r="D5" s="27" t="s">
        <v>46</v>
      </c>
      <c r="E5" s="27" t="s">
        <v>45</v>
      </c>
      <c r="F5" s="27" t="s">
        <v>60</v>
      </c>
      <c r="G5" s="27" t="s">
        <v>63</v>
      </c>
      <c r="H5" s="27" t="s">
        <v>74</v>
      </c>
      <c r="I5" s="28" t="s">
        <v>73</v>
      </c>
      <c r="J5" s="28" t="s">
        <v>72</v>
      </c>
      <c r="K5" s="28" t="s">
        <v>77</v>
      </c>
      <c r="L5" s="27" t="s">
        <v>80</v>
      </c>
      <c r="M5" s="28" t="s">
        <v>84</v>
      </c>
      <c r="N5" s="28" t="s">
        <v>85</v>
      </c>
      <c r="O5" s="43" t="s">
        <v>8</v>
      </c>
      <c r="P5" s="42"/>
      <c r="Q5" s="132"/>
      <c r="R5" s="132"/>
    </row>
    <row r="6" spans="1:18" s="19" customFormat="1" ht="13.2" x14ac:dyDescent="0.25">
      <c r="A6" s="18" t="s">
        <v>10</v>
      </c>
      <c r="B6" s="6"/>
      <c r="C6" s="7"/>
      <c r="D6" s="7">
        <v>335</v>
      </c>
      <c r="E6" s="7">
        <v>350</v>
      </c>
      <c r="F6" s="7">
        <v>360</v>
      </c>
      <c r="G6" s="7">
        <v>390</v>
      </c>
      <c r="H6" s="6">
        <v>405</v>
      </c>
      <c r="I6" s="8">
        <v>225</v>
      </c>
      <c r="J6" s="8">
        <v>330</v>
      </c>
      <c r="K6" s="20">
        <v>315</v>
      </c>
      <c r="L6" s="20">
        <v>195</v>
      </c>
      <c r="M6" s="7">
        <v>345</v>
      </c>
      <c r="N6" s="20">
        <v>140</v>
      </c>
      <c r="O6" s="39">
        <f>SUM(B6:N6)</f>
        <v>3390</v>
      </c>
      <c r="P6" s="12" t="s">
        <v>10</v>
      </c>
      <c r="Q6" s="133"/>
      <c r="R6" s="133"/>
    </row>
    <row r="7" spans="1:18" s="19" customFormat="1" ht="13.2" x14ac:dyDescent="0.25">
      <c r="A7" s="18" t="s">
        <v>15</v>
      </c>
      <c r="B7" s="6">
        <v>725</v>
      </c>
      <c r="C7" s="7">
        <v>640</v>
      </c>
      <c r="D7" s="7">
        <v>0</v>
      </c>
      <c r="E7" s="7"/>
      <c r="F7" s="7">
        <v>0</v>
      </c>
      <c r="G7" s="7">
        <v>0</v>
      </c>
      <c r="H7" s="6">
        <v>0</v>
      </c>
      <c r="I7" s="8">
        <v>0</v>
      </c>
      <c r="J7" s="8">
        <v>0</v>
      </c>
      <c r="K7" s="20"/>
      <c r="L7" s="20">
        <v>250</v>
      </c>
      <c r="M7" s="7">
        <v>15</v>
      </c>
      <c r="N7" s="20">
        <v>305</v>
      </c>
      <c r="O7" s="38">
        <f>SUM(B7:N7)</f>
        <v>1935</v>
      </c>
      <c r="P7" s="13" t="s">
        <v>10</v>
      </c>
      <c r="Q7" s="133"/>
      <c r="R7" s="133"/>
    </row>
    <row r="8" spans="1:18" s="19" customFormat="1" ht="13.2" x14ac:dyDescent="0.25">
      <c r="A8" s="50" t="s">
        <v>19</v>
      </c>
      <c r="B8" s="51">
        <v>0.3125</v>
      </c>
      <c r="C8" s="51">
        <v>0.33333333333333331</v>
      </c>
      <c r="D8" s="51">
        <v>0.375</v>
      </c>
      <c r="E8" s="51">
        <v>0.375</v>
      </c>
      <c r="F8" s="51">
        <v>0.375</v>
      </c>
      <c r="G8" s="51">
        <v>0.375</v>
      </c>
      <c r="H8" s="51">
        <v>0.375</v>
      </c>
      <c r="I8" s="51">
        <v>0.375</v>
      </c>
      <c r="J8" s="51">
        <v>0.375</v>
      </c>
      <c r="K8" s="51">
        <v>0.375</v>
      </c>
      <c r="L8" s="51">
        <v>0.375</v>
      </c>
      <c r="M8" s="51">
        <v>0.375</v>
      </c>
      <c r="N8" s="51">
        <v>0.375</v>
      </c>
      <c r="O8" s="52"/>
      <c r="P8" s="53"/>
      <c r="Q8" s="133"/>
      <c r="R8" s="133"/>
    </row>
    <row r="9" spans="1:18" s="62" customFormat="1" ht="13.2" x14ac:dyDescent="0.3">
      <c r="A9" s="54" t="s">
        <v>14</v>
      </c>
      <c r="B9" s="55">
        <v>0.28125</v>
      </c>
      <c r="C9" s="55">
        <v>0.25</v>
      </c>
      <c r="D9" s="56">
        <v>0.24305555555555555</v>
      </c>
      <c r="E9" s="55">
        <v>0.21527777777777779</v>
      </c>
      <c r="F9" s="55">
        <v>0.23958333333333334</v>
      </c>
      <c r="G9" s="55">
        <v>0.28472222222222221</v>
      </c>
      <c r="H9" s="57">
        <v>0.27430555555555558</v>
      </c>
      <c r="I9" s="58">
        <v>0.18055555555555555</v>
      </c>
      <c r="J9" s="58">
        <v>0.25694444444444442</v>
      </c>
      <c r="K9" s="59">
        <v>0.24305555555555555</v>
      </c>
      <c r="L9" s="59">
        <v>0.24652777777777779</v>
      </c>
      <c r="M9" s="55">
        <v>0.24652777777777779</v>
      </c>
      <c r="N9" s="59">
        <v>0.22916666666666666</v>
      </c>
      <c r="O9" s="60"/>
      <c r="P9" s="61"/>
      <c r="Q9" s="61"/>
      <c r="R9" s="61"/>
    </row>
    <row r="10" spans="1:18" s="67" customFormat="1" ht="26.4" x14ac:dyDescent="0.25">
      <c r="A10" s="63" t="s">
        <v>20</v>
      </c>
      <c r="B10" s="64">
        <f t="shared" ref="B10:M10" si="0">B9*1.2+"1:00"</f>
        <v>0.37916666666666665</v>
      </c>
      <c r="C10" s="64">
        <f t="shared" si="0"/>
        <v>0.34166666666666667</v>
      </c>
      <c r="D10" s="64">
        <f t="shared" si="0"/>
        <v>0.33333333333333331</v>
      </c>
      <c r="E10" s="64">
        <f t="shared" si="0"/>
        <v>0.30000000000000004</v>
      </c>
      <c r="F10" s="64">
        <f t="shared" si="0"/>
        <v>0.32916666666666666</v>
      </c>
      <c r="G10" s="64">
        <f t="shared" si="0"/>
        <v>0.3833333333333333</v>
      </c>
      <c r="H10" s="64">
        <f t="shared" si="0"/>
        <v>0.37083333333333335</v>
      </c>
      <c r="I10" s="64">
        <f t="shared" si="0"/>
        <v>0.2583333333333333</v>
      </c>
      <c r="J10" s="64">
        <f t="shared" si="0"/>
        <v>0.35</v>
      </c>
      <c r="K10" s="64">
        <f t="shared" si="0"/>
        <v>0.33333333333333331</v>
      </c>
      <c r="L10" s="64">
        <f t="shared" si="0"/>
        <v>0.33750000000000002</v>
      </c>
      <c r="M10" s="64">
        <f t="shared" si="0"/>
        <v>0.33750000000000002</v>
      </c>
      <c r="N10" s="64">
        <f t="shared" ref="N10" si="1">N9*1.2+"1:00"</f>
        <v>0.31666666666666665</v>
      </c>
      <c r="O10" s="65"/>
      <c r="P10" s="66"/>
      <c r="Q10" s="66"/>
      <c r="R10" s="66"/>
    </row>
    <row r="11" spans="1:18" s="67" customFormat="1" ht="13.2" x14ac:dyDescent="0.25">
      <c r="A11" s="63" t="s">
        <v>0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5"/>
      <c r="P11" s="66"/>
      <c r="Q11" s="66"/>
      <c r="R11" s="66"/>
    </row>
    <row r="12" spans="1:18" s="72" customFormat="1" ht="17.399999999999999" customHeight="1" x14ac:dyDescent="0.3">
      <c r="A12" s="68" t="s">
        <v>37</v>
      </c>
      <c r="B12" s="69">
        <f t="shared" ref="B12:G12" si="2">B8+B10+B11</f>
        <v>0.69166666666666665</v>
      </c>
      <c r="C12" s="69">
        <f t="shared" si="2"/>
        <v>0.67500000000000004</v>
      </c>
      <c r="D12" s="69">
        <f t="shared" si="2"/>
        <v>0.70833333333333326</v>
      </c>
      <c r="E12" s="69">
        <f t="shared" si="2"/>
        <v>0.67500000000000004</v>
      </c>
      <c r="F12" s="69">
        <f t="shared" si="2"/>
        <v>0.70416666666666661</v>
      </c>
      <c r="G12" s="69">
        <f t="shared" si="2"/>
        <v>0.7583333333333333</v>
      </c>
      <c r="H12" s="69">
        <f>H8+H10+H11</f>
        <v>0.74583333333333335</v>
      </c>
      <c r="I12" s="69">
        <f t="shared" ref="I12:N12" si="3">I8+I10+I11</f>
        <v>0.6333333333333333</v>
      </c>
      <c r="J12" s="69">
        <f t="shared" si="3"/>
        <v>0.72499999999999998</v>
      </c>
      <c r="K12" s="69">
        <f t="shared" si="3"/>
        <v>0.70833333333333326</v>
      </c>
      <c r="L12" s="69">
        <f t="shared" si="3"/>
        <v>0.71250000000000002</v>
      </c>
      <c r="M12" s="69">
        <f t="shared" si="3"/>
        <v>0.71250000000000002</v>
      </c>
      <c r="N12" s="69">
        <f t="shared" si="3"/>
        <v>0.69166666666666665</v>
      </c>
      <c r="O12" s="70"/>
      <c r="P12" s="71"/>
      <c r="Q12" s="71"/>
      <c r="R12" s="71"/>
    </row>
    <row r="13" spans="1:18" s="140" customFormat="1" ht="39" customHeight="1" x14ac:dyDescent="0.3">
      <c r="A13" s="138"/>
      <c r="B13" s="141"/>
      <c r="C13" s="141" t="s">
        <v>91</v>
      </c>
      <c r="D13" s="141"/>
      <c r="E13" s="141"/>
      <c r="F13" s="142" t="s">
        <v>95</v>
      </c>
      <c r="G13" s="142" t="s">
        <v>93</v>
      </c>
      <c r="H13" s="141" t="s">
        <v>94</v>
      </c>
      <c r="I13" s="142" t="s">
        <v>92</v>
      </c>
      <c r="J13" s="141"/>
      <c r="K13" s="141"/>
      <c r="L13" s="141"/>
      <c r="M13" s="141"/>
      <c r="N13" s="141"/>
      <c r="O13" s="138"/>
      <c r="P13" s="138"/>
      <c r="Q13" s="139"/>
      <c r="R13" s="139"/>
    </row>
    <row r="14" spans="1:18" s="9" customFormat="1" ht="10.95" customHeight="1" x14ac:dyDescent="0.3">
      <c r="A14" s="111"/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3"/>
    </row>
    <row r="15" spans="1:18" s="76" customFormat="1" ht="29.55" customHeight="1" x14ac:dyDescent="0.3">
      <c r="A15" s="92" t="s">
        <v>18</v>
      </c>
      <c r="B15" s="93" t="s">
        <v>57</v>
      </c>
      <c r="C15" s="93" t="s">
        <v>56</v>
      </c>
      <c r="D15" s="93" t="s">
        <v>55</v>
      </c>
      <c r="E15" s="93" t="s">
        <v>49</v>
      </c>
      <c r="F15" s="93" t="s">
        <v>57</v>
      </c>
      <c r="G15" s="93" t="s">
        <v>56</v>
      </c>
      <c r="H15" s="93" t="s">
        <v>56</v>
      </c>
      <c r="I15" s="93" t="s">
        <v>55</v>
      </c>
      <c r="J15" s="93" t="s">
        <v>55</v>
      </c>
      <c r="K15" s="93" t="s">
        <v>56</v>
      </c>
      <c r="L15" s="93" t="s">
        <v>57</v>
      </c>
      <c r="M15" s="93" t="s">
        <v>57</v>
      </c>
      <c r="N15" s="93"/>
      <c r="O15" s="122"/>
      <c r="P15" s="123"/>
      <c r="Q15" s="127"/>
      <c r="R15" s="127"/>
    </row>
    <row r="16" spans="1:18" s="15" customFormat="1" ht="37.5" customHeight="1" x14ac:dyDescent="0.3">
      <c r="A16" s="30" t="s">
        <v>17</v>
      </c>
      <c r="B16" s="107" t="s">
        <v>58</v>
      </c>
      <c r="C16" s="108" t="s">
        <v>87</v>
      </c>
      <c r="D16" s="104" t="s">
        <v>54</v>
      </c>
      <c r="E16" s="104" t="s">
        <v>51</v>
      </c>
      <c r="F16" s="104" t="s">
        <v>61</v>
      </c>
      <c r="G16" s="108" t="s">
        <v>65</v>
      </c>
      <c r="H16" s="110" t="s">
        <v>89</v>
      </c>
      <c r="I16" s="110" t="s">
        <v>68</v>
      </c>
      <c r="J16" s="109" t="s">
        <v>70</v>
      </c>
      <c r="K16" s="120" t="s">
        <v>75</v>
      </c>
      <c r="L16" s="110" t="s">
        <v>78</v>
      </c>
      <c r="M16" s="109" t="s">
        <v>82</v>
      </c>
      <c r="N16" s="29"/>
      <c r="O16" s="124"/>
      <c r="P16" s="125"/>
      <c r="Q16" s="126"/>
      <c r="R16" s="126"/>
    </row>
    <row r="17" spans="1:18" s="46" customFormat="1" ht="58.95" customHeight="1" x14ac:dyDescent="0.3">
      <c r="A17" s="103" t="s">
        <v>43</v>
      </c>
      <c r="B17" s="102" t="s">
        <v>59</v>
      </c>
      <c r="C17" s="121" t="s">
        <v>88</v>
      </c>
      <c r="D17" s="102" t="s">
        <v>53</v>
      </c>
      <c r="E17" s="102" t="s">
        <v>50</v>
      </c>
      <c r="F17" s="102" t="s">
        <v>62</v>
      </c>
      <c r="G17" s="102" t="s">
        <v>64</v>
      </c>
      <c r="H17" s="137" t="s">
        <v>90</v>
      </c>
      <c r="I17" s="102" t="s">
        <v>69</v>
      </c>
      <c r="J17" s="102" t="s">
        <v>71</v>
      </c>
      <c r="K17" s="103" t="s">
        <v>76</v>
      </c>
      <c r="L17" s="121" t="s">
        <v>79</v>
      </c>
      <c r="M17" s="102" t="s">
        <v>81</v>
      </c>
      <c r="N17" s="102"/>
      <c r="O17" s="126"/>
      <c r="P17" s="126"/>
      <c r="Q17" s="126"/>
      <c r="R17" s="128"/>
    </row>
    <row r="18" spans="1:18" s="19" customFormat="1" ht="14.55" customHeight="1" x14ac:dyDescent="0.25">
      <c r="A18" s="79" t="s">
        <v>38</v>
      </c>
      <c r="B18" s="80"/>
      <c r="C18" s="135"/>
      <c r="D18" s="105"/>
      <c r="E18" s="80"/>
      <c r="F18" s="80"/>
      <c r="G18" s="105"/>
      <c r="H18" s="135"/>
      <c r="I18" s="105"/>
      <c r="J18" s="81"/>
      <c r="K18" s="81"/>
      <c r="L18" s="83"/>
      <c r="M18" s="83"/>
      <c r="N18" s="82"/>
      <c r="O18" s="143" t="s">
        <v>86</v>
      </c>
      <c r="P18" s="143" t="s">
        <v>41</v>
      </c>
      <c r="Q18" s="147" t="s">
        <v>40</v>
      </c>
      <c r="R18" s="83"/>
    </row>
    <row r="19" spans="1:18" s="19" customFormat="1" x14ac:dyDescent="0.25">
      <c r="A19" s="79" t="s">
        <v>39</v>
      </c>
      <c r="B19" s="83"/>
      <c r="C19" s="136"/>
      <c r="D19" s="106"/>
      <c r="E19" s="81"/>
      <c r="F19" s="81"/>
      <c r="G19" s="106"/>
      <c r="H19" s="136"/>
      <c r="I19" s="106"/>
      <c r="J19" s="81"/>
      <c r="K19" s="81"/>
      <c r="L19" s="83"/>
      <c r="M19" s="83"/>
      <c r="N19" s="83"/>
      <c r="O19" s="143"/>
      <c r="P19" s="143"/>
      <c r="Q19" s="147"/>
      <c r="R19" s="83"/>
    </row>
    <row r="20" spans="1:18" s="77" customFormat="1" ht="13.2" x14ac:dyDescent="0.3">
      <c r="A20" s="84" t="s">
        <v>12</v>
      </c>
      <c r="B20" s="86">
        <v>46271</v>
      </c>
      <c r="C20" s="86">
        <v>46271</v>
      </c>
      <c r="D20" s="85">
        <v>46272</v>
      </c>
      <c r="E20" s="85">
        <v>46273</v>
      </c>
      <c r="F20" s="85">
        <v>46270</v>
      </c>
      <c r="G20" s="85">
        <v>46273</v>
      </c>
      <c r="H20" s="85">
        <v>46275</v>
      </c>
      <c r="I20" s="85">
        <v>46271</v>
      </c>
      <c r="J20" s="85">
        <v>46272</v>
      </c>
      <c r="K20" s="85">
        <v>46277</v>
      </c>
      <c r="L20" s="85">
        <v>46280</v>
      </c>
      <c r="M20" s="85" t="s">
        <v>83</v>
      </c>
      <c r="N20" s="85"/>
      <c r="O20" s="143"/>
      <c r="P20" s="143"/>
      <c r="Q20" s="147"/>
      <c r="R20" s="129"/>
    </row>
    <row r="21" spans="1:18" s="77" customFormat="1" ht="13.2" x14ac:dyDescent="0.3">
      <c r="A21" s="84" t="s">
        <v>13</v>
      </c>
      <c r="B21" s="87" t="s">
        <v>31</v>
      </c>
      <c r="C21" s="87"/>
      <c r="D21" s="87"/>
      <c r="E21" s="87"/>
      <c r="F21" s="87" t="s">
        <v>31</v>
      </c>
      <c r="G21" s="89"/>
      <c r="H21" s="90"/>
      <c r="I21" s="89" t="s">
        <v>66</v>
      </c>
      <c r="J21" s="89"/>
      <c r="K21" s="89" t="s">
        <v>31</v>
      </c>
      <c r="L21" s="89" t="s">
        <v>31</v>
      </c>
      <c r="M21" s="89"/>
      <c r="N21" s="89"/>
      <c r="O21" s="143"/>
      <c r="P21" s="143"/>
      <c r="Q21" s="147"/>
      <c r="R21" s="129"/>
    </row>
    <row r="22" spans="1:18" s="77" customFormat="1" ht="13.2" x14ac:dyDescent="0.3">
      <c r="A22" s="84" t="s">
        <v>16</v>
      </c>
      <c r="B22" s="87" t="s">
        <v>35</v>
      </c>
      <c r="C22" s="88" t="s">
        <v>33</v>
      </c>
      <c r="D22" s="89" t="s">
        <v>32</v>
      </c>
      <c r="E22" s="89" t="s">
        <v>52</v>
      </c>
      <c r="F22" s="89" t="s">
        <v>34</v>
      </c>
      <c r="G22" s="89" t="s">
        <v>33</v>
      </c>
      <c r="H22" s="91" t="s">
        <v>35</v>
      </c>
      <c r="I22" s="89" t="s">
        <v>67</v>
      </c>
      <c r="J22" s="89" t="s">
        <v>35</v>
      </c>
      <c r="K22" s="89"/>
      <c r="L22" s="89" t="s">
        <v>35</v>
      </c>
      <c r="M22" s="89" t="s">
        <v>35</v>
      </c>
      <c r="N22" s="89"/>
      <c r="O22" s="143"/>
      <c r="P22" s="143"/>
      <c r="Q22" s="147"/>
      <c r="R22" s="129"/>
    </row>
    <row r="23" spans="1:18" s="76" customFormat="1" ht="23.55" customHeight="1" x14ac:dyDescent="0.3">
      <c r="A23" s="44" t="s">
        <v>11</v>
      </c>
      <c r="B23" s="73">
        <v>40</v>
      </c>
      <c r="C23" s="74">
        <v>49</v>
      </c>
      <c r="D23" s="74">
        <v>36</v>
      </c>
      <c r="E23" s="75">
        <v>40</v>
      </c>
      <c r="F23" s="75">
        <v>55</v>
      </c>
      <c r="G23" s="75">
        <v>60</v>
      </c>
      <c r="H23" s="75">
        <v>55</v>
      </c>
      <c r="I23" s="74">
        <v>76</v>
      </c>
      <c r="J23" s="74">
        <v>60</v>
      </c>
      <c r="K23" s="74">
        <v>54</v>
      </c>
      <c r="L23" s="75">
        <v>57</v>
      </c>
      <c r="M23" s="74">
        <v>50</v>
      </c>
      <c r="N23" s="75"/>
      <c r="O23" s="144"/>
      <c r="P23" s="144"/>
      <c r="Q23" s="148"/>
      <c r="R23" s="130"/>
    </row>
    <row r="24" spans="1:18" s="77" customFormat="1" ht="13.2" x14ac:dyDescent="0.3">
      <c r="A24" s="96" t="s">
        <v>21</v>
      </c>
      <c r="B24" s="97">
        <f>B$23</f>
        <v>40</v>
      </c>
      <c r="C24" s="97">
        <f t="shared" ref="C24:N24" si="4">C$23</f>
        <v>49</v>
      </c>
      <c r="D24" s="97">
        <f t="shared" si="4"/>
        <v>36</v>
      </c>
      <c r="E24" s="97">
        <f t="shared" si="4"/>
        <v>40</v>
      </c>
      <c r="F24" s="97">
        <f t="shared" si="4"/>
        <v>55</v>
      </c>
      <c r="G24" s="97">
        <f t="shared" si="4"/>
        <v>60</v>
      </c>
      <c r="H24" s="97">
        <f t="shared" si="4"/>
        <v>55</v>
      </c>
      <c r="I24" s="97">
        <f t="shared" si="4"/>
        <v>76</v>
      </c>
      <c r="J24" s="97">
        <f t="shared" si="4"/>
        <v>60</v>
      </c>
      <c r="K24" s="97">
        <f t="shared" si="4"/>
        <v>54</v>
      </c>
      <c r="L24" s="97">
        <f t="shared" si="4"/>
        <v>57</v>
      </c>
      <c r="M24" s="97">
        <f t="shared" si="4"/>
        <v>50</v>
      </c>
      <c r="N24" s="97">
        <f t="shared" si="4"/>
        <v>0</v>
      </c>
      <c r="O24" s="98">
        <v>400</v>
      </c>
      <c r="P24" s="99">
        <f>($O$6+$O$7)/100*$D27*1.8</f>
        <v>479.25</v>
      </c>
      <c r="Q24" s="100">
        <f>SUM(B24:P24)</f>
        <v>1511.25</v>
      </c>
      <c r="R24" s="101" t="str">
        <f t="shared" ref="R24" si="5">A24</f>
        <v>Wolfgang</v>
      </c>
    </row>
    <row r="25" spans="1:18" s="77" customFormat="1" ht="13.2" x14ac:dyDescent="0.3">
      <c r="A25" s="114"/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6"/>
      <c r="P25" s="117"/>
      <c r="Q25" s="118"/>
      <c r="R25" s="119"/>
    </row>
    <row r="26" spans="1:18" s="76" customFormat="1" ht="28.05" customHeight="1" x14ac:dyDescent="0.3">
      <c r="A26" s="45" t="s">
        <v>23</v>
      </c>
      <c r="B26" s="32" t="s">
        <v>26</v>
      </c>
      <c r="C26" s="32" t="s">
        <v>22</v>
      </c>
      <c r="D26" s="33" t="s">
        <v>36</v>
      </c>
      <c r="E26" s="34" t="s">
        <v>24</v>
      </c>
      <c r="F26" s="32"/>
      <c r="G26" s="34"/>
      <c r="H26" s="34" t="s">
        <v>29</v>
      </c>
      <c r="I26" s="32"/>
      <c r="J26" s="78"/>
      <c r="K26" s="78"/>
      <c r="L26" s="95"/>
      <c r="M26" s="95"/>
      <c r="N26" s="95"/>
    </row>
    <row r="27" spans="1:18" s="19" customFormat="1" ht="13.2" x14ac:dyDescent="0.25">
      <c r="A27" s="35" t="s">
        <v>21</v>
      </c>
      <c r="B27" s="37" t="s">
        <v>25</v>
      </c>
      <c r="C27" s="36" t="s">
        <v>28</v>
      </c>
      <c r="D27" s="37">
        <v>5</v>
      </c>
      <c r="E27" s="35" t="s">
        <v>30</v>
      </c>
      <c r="F27" s="37"/>
      <c r="G27" s="49"/>
      <c r="H27" s="49" t="s">
        <v>27</v>
      </c>
      <c r="I27" s="47"/>
      <c r="J27" s="48"/>
      <c r="K27" s="94"/>
      <c r="L27" s="94"/>
      <c r="M27" s="94"/>
      <c r="N27" s="94"/>
    </row>
    <row r="28" spans="1:18" ht="15.6" x14ac:dyDescent="0.25">
      <c r="A28" s="21"/>
      <c r="B28" s="19"/>
      <c r="C28" s="19"/>
      <c r="D28" s="19"/>
      <c r="E28" s="22"/>
      <c r="F28" s="21"/>
      <c r="H28" s="11"/>
      <c r="I28" s="24"/>
      <c r="J28" s="23"/>
    </row>
    <row r="29" spans="1:18" x14ac:dyDescent="0.25">
      <c r="A29" s="21"/>
      <c r="B29" s="19"/>
      <c r="C29" s="19"/>
      <c r="D29" s="19"/>
      <c r="E29" s="22"/>
      <c r="F29" s="21"/>
      <c r="H29" s="11"/>
    </row>
    <row r="30" spans="1:18" x14ac:dyDescent="0.25">
      <c r="A30" s="21"/>
      <c r="B30" s="19"/>
      <c r="C30" s="19"/>
      <c r="D30" s="19"/>
      <c r="E30" s="22"/>
      <c r="F30" s="19"/>
    </row>
  </sheetData>
  <mergeCells count="4">
    <mergeCell ref="O18:O23"/>
    <mergeCell ref="P18:P23"/>
    <mergeCell ref="A3:A4"/>
    <mergeCell ref="Q18:Q23"/>
  </mergeCells>
  <phoneticPr fontId="2" type="noConversion"/>
  <hyperlinks>
    <hyperlink ref="B16" r:id="rId1" xr:uid="{136BC4B0-FDCB-469C-99E9-7240651457E1}"/>
    <hyperlink ref="D16" r:id="rId2" xr:uid="{34411058-F25B-4E08-B397-B8476A730DEA}"/>
    <hyperlink ref="F16" r:id="rId3" xr:uid="{0C77EE04-81BF-48E4-9E0A-3FFF70BD567E}"/>
    <hyperlink ref="G16" r:id="rId4" xr:uid="{6D03956E-11E3-4604-9FB1-9320EBECDCC2}"/>
    <hyperlink ref="H16" r:id="rId5" xr:uid="{8165E47E-E830-4278-90A9-67880ABB010A}"/>
    <hyperlink ref="I16" r:id="rId6" xr:uid="{48A156C2-AA17-4D8E-93EC-A2C87C12F95E}"/>
    <hyperlink ref="L16" r:id="rId7" xr:uid="{4C3BA441-958F-4A85-8308-5F450D92AE28}"/>
    <hyperlink ref="M16" r:id="rId8" xr:uid="{2699368C-2080-48F3-A11B-D99608D8FDEE}"/>
    <hyperlink ref="H27" r:id="rId9" location="map_closed" display="Cortili Himeresi" xr:uid="{980B854B-83A5-4ADF-B0F7-6722D5726AFF}"/>
    <hyperlink ref="E16" r:id="rId10" xr:uid="{AB572B81-FDF8-43FD-87A2-0A9B791DCB35}"/>
    <hyperlink ref="C16" r:id="rId11" xr:uid="{77D0B24D-53E3-4A11-BCD9-2520ED0000B1}"/>
    <hyperlink ref="J16" r:id="rId12" xr:uid="{C875064F-D885-4C35-8B29-D42BAC1BB9BD}"/>
    <hyperlink ref="K16" r:id="rId13" xr:uid="{E3B31D6E-7FFE-4A25-8511-5FE0A2F9A077}"/>
  </hyperlinks>
  <pageMargins left="0.7" right="0.7" top="0.78740157499999996" bottom="0.78740157499999996" header="0.3" footer="0.3"/>
  <pageSetup paperSize="9" scale="56" orientation="landscape" horizontalDpi="4294967293" verticalDpi="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Planung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Lampl</dc:creator>
  <cp:lastModifiedBy>Wolfgang Lampl</cp:lastModifiedBy>
  <cp:lastPrinted>2026-01-17T15:00:20Z</cp:lastPrinted>
  <dcterms:created xsi:type="dcterms:W3CDTF">2024-03-22T11:22:35Z</dcterms:created>
  <dcterms:modified xsi:type="dcterms:W3CDTF">2026-08-31T08:34:44Z</dcterms:modified>
</cp:coreProperties>
</file>